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вересень 23" sheetId="1" r:id="rId1"/>
    <sheet name="серпень 23  " sheetId="2" r:id="rId2"/>
    <sheet name="липень 23 " sheetId="3" r:id="rId3"/>
    <sheet name="червень 23 " sheetId="4" r:id="rId4"/>
    <sheet name="травень 23" sheetId="5" r:id="rId5"/>
    <sheet name="квітень 23" sheetId="6" r:id="rId6"/>
    <sheet name="березень 23" sheetId="7" r:id="rId7"/>
    <sheet name="лютий 23" sheetId="8" r:id="rId8"/>
    <sheet name="січень23" sheetId="9" r:id="rId9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<sst xmlns="http://schemas.openxmlformats.org/spreadsheetml/2006/main" count="441" uniqueCount="43">
  <si>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</si>
  <si>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</si>
  <si>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</si>
  <si>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</si>
  <si>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</si>
  <si>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</si>
  <si>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</si>
  <si>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</si>
  <si>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</si>
  <si>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</si>
  <si>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</si>
  <si>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</si>
  <si>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</si>
  <si>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</si>
  <si>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</si>
  <si>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</si>
  <si>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</si>
  <si>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</si>
  <si>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Стебницький Володимир Миронович</t>
  </si>
  <si>
    <t>начальник управління</t>
  </si>
  <si>
    <t>ранг</t>
  </si>
  <si>
    <t>сума</t>
  </si>
  <si>
    <t>надбавка за інтен -сивність</t>
  </si>
  <si>
    <t xml:space="preserve">Премія </t>
  </si>
  <si>
    <t>ГД</t>
  </si>
  <si>
    <t>заступник начальника управління - начальник відділу</t>
  </si>
  <si>
    <t>таєм -ність</t>
  </si>
  <si>
    <t>Семків               Віталій Петрович</t>
  </si>
  <si>
    <t>відпускн</t>
  </si>
  <si>
    <t>лікарн</t>
  </si>
  <si>
    <t xml:space="preserve">           Управління з питань цивільного захисту обласної державної адміністрації </t>
  </si>
  <si>
    <t>квітень</t>
  </si>
  <si>
    <t xml:space="preserve">       за січень 2023 рік</t>
  </si>
  <si>
    <t>Проф.  Внески</t>
  </si>
  <si>
    <t xml:space="preserve">       за лютий 2023 рік</t>
  </si>
  <si>
    <t xml:space="preserve">       за березень 2023 рік</t>
  </si>
  <si>
    <t xml:space="preserve">       за квітень 2023 рік</t>
  </si>
  <si>
    <t xml:space="preserve">       за травень 2023 рік</t>
  </si>
  <si>
    <t>червень</t>
  </si>
  <si>
    <t xml:space="preserve">       за червень 2023 рік</t>
  </si>
  <si>
    <t xml:space="preserve">       за липень 2023 рік</t>
  </si>
  <si>
    <t xml:space="preserve">       за серпень 2023 рік</t>
  </si>
  <si>
    <t xml:space="preserve">       за вересень 2023 рік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</si>
</sst>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;;;"/>
    <numFmt numFmtId="181" formatCode="###0.00;\-###0.00;;"/>
    <numFmt numFmtId="182" formatCode="0.000"/>
    <numFmt numFmtId="183" formatCode="0.0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ill="1" applyBorder="1" applyAlignment="1">
      <alignment horizontal="left" vertical="top" wrapText="1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/>
    </xf>
    <xf numFmtId="2" fontId="6" fillId="0" borderId="25" xfId="0" applyNumberFormat="1" applyFont="1" applyFill="1" applyBorder="1" applyAlignment="1">
      <alignment horizontal="right" vertical="center" wrapText="1"/>
    </xf>
    <xf numFmtId="1" fontId="0" fillId="0" borderId="21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right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view="pageBreakPreview" zoomScaleSheetLayoutView="100" zoomScalePageLayoutView="0" workbookViewId="0" topLeftCell="A1">
      <selection activeCell="R13" sqref="R13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42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38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6</v>
      </c>
      <c r="F12" s="35">
        <v>3200</v>
      </c>
      <c r="G12" s="35">
        <v>228.57</v>
      </c>
      <c r="H12" s="35">
        <v>1600</v>
      </c>
      <c r="I12" s="35">
        <v>1600</v>
      </c>
      <c r="J12" s="35">
        <v>480</v>
      </c>
      <c r="K12" s="35"/>
      <c r="L12" s="35">
        <v>26000</v>
      </c>
      <c r="M12" s="35">
        <v>17355.93</v>
      </c>
      <c r="N12" s="35"/>
      <c r="O12" s="35"/>
      <c r="P12" s="35">
        <f>SUM(F12:O12)</f>
        <v>50464.5</v>
      </c>
      <c r="Q12" s="36">
        <v>36500</v>
      </c>
      <c r="R12" s="35">
        <f>P12*0.18</f>
        <v>9083.609999999999</v>
      </c>
      <c r="S12" s="35">
        <f>P12*0.015</f>
        <v>756.9675</v>
      </c>
      <c r="T12" s="35">
        <f>P12*0.01</f>
        <v>504.64500000000004</v>
      </c>
      <c r="U12" s="35">
        <f>Q12+R12+S12+T12</f>
        <v>46845.222499999996</v>
      </c>
      <c r="V12" s="35">
        <f>P12-U12</f>
        <v>3619.277500000004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21</v>
      </c>
      <c r="F13" s="35">
        <v>9800</v>
      </c>
      <c r="G13" s="35">
        <v>500</v>
      </c>
      <c r="H13" s="35">
        <v>4900</v>
      </c>
      <c r="I13" s="35">
        <v>4900</v>
      </c>
      <c r="J13" s="35">
        <v>1470</v>
      </c>
      <c r="K13" s="35">
        <v>1960</v>
      </c>
      <c r="L13" s="35"/>
      <c r="M13" s="35"/>
      <c r="N13" s="35"/>
      <c r="O13" s="35"/>
      <c r="P13" s="35">
        <f>SUM(F13:O13)</f>
        <v>23530</v>
      </c>
      <c r="Q13" s="35">
        <v>6000</v>
      </c>
      <c r="R13" s="35">
        <f>P13*0.18</f>
        <v>4235.4</v>
      </c>
      <c r="S13" s="35">
        <f>P13*0.015</f>
        <v>352.95</v>
      </c>
      <c r="T13" s="35">
        <f>P13*0.01</f>
        <v>235.3</v>
      </c>
      <c r="U13" s="35">
        <f>Q13+R13+S13+T13</f>
        <v>10823.65</v>
      </c>
      <c r="V13" s="35">
        <f>P13-U13</f>
        <v>12706.35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13000</v>
      </c>
      <c r="G14" s="33">
        <f t="shared" si="0"/>
        <v>728.5699999999999</v>
      </c>
      <c r="H14" s="33">
        <f t="shared" si="0"/>
        <v>6500</v>
      </c>
      <c r="I14" s="33">
        <f t="shared" si="0"/>
        <v>6500</v>
      </c>
      <c r="J14" s="33">
        <f t="shared" si="0"/>
        <v>1950</v>
      </c>
      <c r="K14" s="33">
        <f t="shared" si="0"/>
        <v>1960</v>
      </c>
      <c r="L14" s="33">
        <f t="shared" si="0"/>
        <v>26000</v>
      </c>
      <c r="M14" s="33">
        <f t="shared" si="0"/>
        <v>17355.93</v>
      </c>
      <c r="N14" s="33">
        <f t="shared" si="0"/>
        <v>0</v>
      </c>
      <c r="O14" s="33">
        <f t="shared" si="0"/>
        <v>0</v>
      </c>
      <c r="P14" s="33">
        <f t="shared" si="0"/>
        <v>73994.5</v>
      </c>
      <c r="Q14" s="33">
        <f t="shared" si="0"/>
        <v>42500</v>
      </c>
      <c r="R14" s="33">
        <f t="shared" si="0"/>
        <v>13319.009999999998</v>
      </c>
      <c r="S14" s="33">
        <f t="shared" si="0"/>
        <v>1109.9175</v>
      </c>
      <c r="T14" s="33">
        <f t="shared" si="0"/>
        <v>739.945</v>
      </c>
      <c r="U14" s="33">
        <f t="shared" si="0"/>
        <v>57668.8725</v>
      </c>
      <c r="V14" s="33">
        <f t="shared" si="0"/>
        <v>16325.627500000004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R13" sqref="R13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41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38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23</v>
      </c>
      <c r="F12" s="35">
        <v>11200</v>
      </c>
      <c r="G12" s="35">
        <v>800</v>
      </c>
      <c r="H12" s="35">
        <v>5600</v>
      </c>
      <c r="I12" s="35">
        <v>8960</v>
      </c>
      <c r="J12" s="35">
        <v>1680</v>
      </c>
      <c r="K12" s="35"/>
      <c r="L12" s="35"/>
      <c r="M12" s="35"/>
      <c r="N12" s="35"/>
      <c r="O12" s="35"/>
      <c r="P12" s="35">
        <f>SUM(F12:O12)</f>
        <v>28240</v>
      </c>
      <c r="Q12" s="36">
        <v>7000</v>
      </c>
      <c r="R12" s="35">
        <f>P12*0.18</f>
        <v>5083.2</v>
      </c>
      <c r="S12" s="35">
        <f>P12*0.015</f>
        <v>423.59999999999997</v>
      </c>
      <c r="T12" s="35">
        <f>P12*0.01</f>
        <v>282.40000000000003</v>
      </c>
      <c r="U12" s="35">
        <f>Q12+R12+S12+T12</f>
        <v>12789.2</v>
      </c>
      <c r="V12" s="35">
        <f>P12-U12</f>
        <v>15450.8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1</v>
      </c>
      <c r="F13" s="35">
        <v>426.09</v>
      </c>
      <c r="G13" s="35">
        <v>21.74</v>
      </c>
      <c r="H13" s="35">
        <v>213.05</v>
      </c>
      <c r="I13" s="35">
        <v>85.22</v>
      </c>
      <c r="J13" s="35">
        <v>63.91</v>
      </c>
      <c r="K13" s="35">
        <v>127.83</v>
      </c>
      <c r="L13" s="35"/>
      <c r="M13" s="35"/>
      <c r="N13" s="35"/>
      <c r="O13" s="35"/>
      <c r="P13" s="35">
        <f>SUM(F13:O13)</f>
        <v>937.84</v>
      </c>
      <c r="Q13" s="35">
        <v>0</v>
      </c>
      <c r="R13" s="35">
        <f>P13*0.18</f>
        <v>168.81119999999999</v>
      </c>
      <c r="S13" s="35">
        <f>P13*0.015</f>
        <v>14.0676</v>
      </c>
      <c r="T13" s="35">
        <f>P13*0.01</f>
        <v>9.378400000000001</v>
      </c>
      <c r="U13" s="35">
        <f>Q13+R13+S13+T13</f>
        <v>192.25719999999998</v>
      </c>
      <c r="V13" s="35">
        <f>P13-U13</f>
        <v>745.5828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11626.09</v>
      </c>
      <c r="G14" s="33">
        <f t="shared" si="0"/>
        <v>821.74</v>
      </c>
      <c r="H14" s="33">
        <f t="shared" si="0"/>
        <v>5813.05</v>
      </c>
      <c r="I14" s="33">
        <f t="shared" si="0"/>
        <v>9045.22</v>
      </c>
      <c r="J14" s="33">
        <f t="shared" si="0"/>
        <v>1743.91</v>
      </c>
      <c r="K14" s="33">
        <f t="shared" si="0"/>
        <v>127.83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29177.84</v>
      </c>
      <c r="Q14" s="33">
        <f t="shared" si="0"/>
        <v>7000</v>
      </c>
      <c r="R14" s="33">
        <f t="shared" si="0"/>
        <v>5252.0112</v>
      </c>
      <c r="S14" s="33">
        <f t="shared" si="0"/>
        <v>437.6676</v>
      </c>
      <c r="T14" s="33">
        <f t="shared" si="0"/>
        <v>291.77840000000003</v>
      </c>
      <c r="U14" s="33">
        <f t="shared" si="0"/>
        <v>12981.4572</v>
      </c>
      <c r="V14" s="33">
        <f t="shared" si="0"/>
        <v>16196.3828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40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38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21</v>
      </c>
      <c r="F12" s="35">
        <v>11200</v>
      </c>
      <c r="G12" s="35">
        <v>800</v>
      </c>
      <c r="H12" s="35">
        <v>5600</v>
      </c>
      <c r="I12" s="35">
        <v>4480</v>
      </c>
      <c r="J12" s="35">
        <v>1680</v>
      </c>
      <c r="K12" s="35"/>
      <c r="L12" s="35"/>
      <c r="M12" s="35"/>
      <c r="N12" s="35"/>
      <c r="O12" s="35"/>
      <c r="P12" s="35">
        <f>SUM(F12:O12)</f>
        <v>23760</v>
      </c>
      <c r="Q12" s="36">
        <v>7000</v>
      </c>
      <c r="R12" s="35">
        <f>P12*0.18</f>
        <v>4276.8</v>
      </c>
      <c r="S12" s="35">
        <f>P12*0.015</f>
        <v>356.4</v>
      </c>
      <c r="T12" s="35">
        <f>P12*0.01</f>
        <v>237.6</v>
      </c>
      <c r="U12" s="35">
        <f>Q12+R12+S12+T12</f>
        <v>11870.8</v>
      </c>
      <c r="V12" s="35">
        <f>P12-U12</f>
        <v>11889.2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21</v>
      </c>
      <c r="F13" s="35">
        <v>9800</v>
      </c>
      <c r="G13" s="35">
        <v>500</v>
      </c>
      <c r="H13" s="35">
        <v>4900</v>
      </c>
      <c r="I13" s="35">
        <v>1960</v>
      </c>
      <c r="J13" s="35">
        <v>1470</v>
      </c>
      <c r="K13" s="35">
        <v>1960</v>
      </c>
      <c r="L13" s="35">
        <v>19748.48</v>
      </c>
      <c r="M13" s="35">
        <v>20968.2</v>
      </c>
      <c r="N13" s="35"/>
      <c r="O13" s="35"/>
      <c r="P13" s="35">
        <f>SUM(F13:O13)</f>
        <v>61306.67999999999</v>
      </c>
      <c r="Q13" s="35">
        <v>6000</v>
      </c>
      <c r="R13" s="35">
        <f>P13*0.18</f>
        <v>11035.202399999998</v>
      </c>
      <c r="S13" s="35">
        <f>P13*0.015</f>
        <v>919.6001999999999</v>
      </c>
      <c r="T13" s="35">
        <f>P13*0.01</f>
        <v>613.0668</v>
      </c>
      <c r="U13" s="35">
        <f>Q13+R13+S13+T13</f>
        <v>18567.8694</v>
      </c>
      <c r="V13" s="35">
        <f>P13-U13</f>
        <v>42738.8106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21000</v>
      </c>
      <c r="G14" s="33">
        <f t="shared" si="0"/>
        <v>1300</v>
      </c>
      <c r="H14" s="33">
        <f t="shared" si="0"/>
        <v>10500</v>
      </c>
      <c r="I14" s="33">
        <f t="shared" si="0"/>
        <v>6440</v>
      </c>
      <c r="J14" s="33">
        <f t="shared" si="0"/>
        <v>3150</v>
      </c>
      <c r="K14" s="33">
        <f t="shared" si="0"/>
        <v>1960</v>
      </c>
      <c r="L14" s="33">
        <f t="shared" si="0"/>
        <v>19748.48</v>
      </c>
      <c r="M14" s="33">
        <f t="shared" si="0"/>
        <v>20968.2</v>
      </c>
      <c r="N14" s="33">
        <f t="shared" si="0"/>
        <v>0</v>
      </c>
      <c r="O14" s="33">
        <f t="shared" si="0"/>
        <v>0</v>
      </c>
      <c r="P14" s="33">
        <f t="shared" si="0"/>
        <v>85066.68</v>
      </c>
      <c r="Q14" s="33">
        <f t="shared" si="0"/>
        <v>13000</v>
      </c>
      <c r="R14" s="33">
        <f t="shared" si="0"/>
        <v>15312.002399999998</v>
      </c>
      <c r="S14" s="33">
        <f t="shared" si="0"/>
        <v>1276.0002</v>
      </c>
      <c r="T14" s="33">
        <f t="shared" si="0"/>
        <v>850.6668</v>
      </c>
      <c r="U14" s="33">
        <f t="shared" si="0"/>
        <v>30438.6694</v>
      </c>
      <c r="V14" s="33">
        <f t="shared" si="0"/>
        <v>54628.010599999994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T7" sqref="T7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39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38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22</v>
      </c>
      <c r="F12" s="35">
        <v>11200</v>
      </c>
      <c r="G12" s="35">
        <v>800</v>
      </c>
      <c r="H12" s="35">
        <v>5600</v>
      </c>
      <c r="I12" s="35">
        <v>2240</v>
      </c>
      <c r="J12" s="35">
        <v>1680</v>
      </c>
      <c r="K12" s="35"/>
      <c r="L12" s="35"/>
      <c r="M12" s="35"/>
      <c r="N12" s="35">
        <v>65</v>
      </c>
      <c r="O12" s="35"/>
      <c r="P12" s="35">
        <f>SUM(F12:O12)</f>
        <v>21585</v>
      </c>
      <c r="Q12" s="36">
        <v>7000</v>
      </c>
      <c r="R12" s="35">
        <f>P12*0.18</f>
        <v>3885.2999999999997</v>
      </c>
      <c r="S12" s="35">
        <f>P12*0.015</f>
        <v>323.775</v>
      </c>
      <c r="T12" s="35">
        <v>215.2</v>
      </c>
      <c r="U12" s="35">
        <f>Q12+R12+S12+T12</f>
        <v>11424.275</v>
      </c>
      <c r="V12" s="35">
        <f>P12-U12</f>
        <v>10160.725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22</v>
      </c>
      <c r="F13" s="35">
        <v>9800</v>
      </c>
      <c r="G13" s="35">
        <v>500</v>
      </c>
      <c r="H13" s="35">
        <v>4900</v>
      </c>
      <c r="I13" s="35">
        <v>2236.96</v>
      </c>
      <c r="J13" s="35">
        <v>1470</v>
      </c>
      <c r="K13" s="35"/>
      <c r="L13" s="35"/>
      <c r="M13" s="35"/>
      <c r="N13" s="35"/>
      <c r="O13" s="35"/>
      <c r="P13" s="35">
        <f>SUM(F13:O13)</f>
        <v>18906.96</v>
      </c>
      <c r="Q13" s="35">
        <v>6000</v>
      </c>
      <c r="R13" s="35">
        <f>P13*0.18</f>
        <v>3403.2527999999998</v>
      </c>
      <c r="S13" s="35">
        <f>P13*0.015</f>
        <v>283.6044</v>
      </c>
      <c r="T13" s="35">
        <v>189.07</v>
      </c>
      <c r="U13" s="35">
        <f>Q13+R13+S13+T13</f>
        <v>9875.9272</v>
      </c>
      <c r="V13" s="35">
        <f>P13-U13</f>
        <v>9031.032799999999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21000</v>
      </c>
      <c r="G14" s="33">
        <f t="shared" si="0"/>
        <v>1300</v>
      </c>
      <c r="H14" s="33">
        <f t="shared" si="0"/>
        <v>10500</v>
      </c>
      <c r="I14" s="33">
        <f t="shared" si="0"/>
        <v>4476.96</v>
      </c>
      <c r="J14" s="33">
        <f t="shared" si="0"/>
        <v>3150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65</v>
      </c>
      <c r="O14" s="33">
        <f t="shared" si="0"/>
        <v>0</v>
      </c>
      <c r="P14" s="33">
        <f t="shared" si="0"/>
        <v>40491.96</v>
      </c>
      <c r="Q14" s="33">
        <f t="shared" si="0"/>
        <v>13000</v>
      </c>
      <c r="R14" s="33">
        <f t="shared" si="0"/>
        <v>7288.5527999999995</v>
      </c>
      <c r="S14" s="33">
        <f t="shared" si="0"/>
        <v>607.3794</v>
      </c>
      <c r="T14" s="33">
        <f t="shared" si="0"/>
        <v>404.27</v>
      </c>
      <c r="U14" s="33">
        <f t="shared" si="0"/>
        <v>21300.2022</v>
      </c>
      <c r="V14" s="33">
        <f t="shared" si="0"/>
        <v>19191.7578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V13" sqref="V13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37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16</v>
      </c>
      <c r="F12" s="35">
        <v>7791.3</v>
      </c>
      <c r="G12" s="35">
        <v>556.52</v>
      </c>
      <c r="H12" s="35">
        <v>3895.65</v>
      </c>
      <c r="I12" s="35">
        <v>3895.65</v>
      </c>
      <c r="J12" s="35">
        <v>1168.7</v>
      </c>
      <c r="K12" s="35"/>
      <c r="L12" s="35"/>
      <c r="M12" s="35"/>
      <c r="N12" s="35">
        <v>5397.95</v>
      </c>
      <c r="O12" s="35"/>
      <c r="P12" s="35">
        <f>SUM(F12:O12)</f>
        <v>22705.77</v>
      </c>
      <c r="Q12" s="36">
        <v>7000</v>
      </c>
      <c r="R12" s="35">
        <f>P12*0.18</f>
        <v>4087.0386</v>
      </c>
      <c r="S12" s="35">
        <f>P12*0.015</f>
        <v>340.58655</v>
      </c>
      <c r="T12" s="35">
        <v>173.08</v>
      </c>
      <c r="U12" s="35">
        <f>Q12+R12+S12+T12</f>
        <v>11600.70515</v>
      </c>
      <c r="V12" s="35">
        <f>P12-U12</f>
        <v>11105.06485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13</v>
      </c>
      <c r="F13" s="35">
        <v>5539.13</v>
      </c>
      <c r="G13" s="35">
        <v>282.61</v>
      </c>
      <c r="H13" s="35">
        <v>2769.57</v>
      </c>
      <c r="I13" s="35">
        <v>1384.78</v>
      </c>
      <c r="J13" s="35">
        <v>830.87</v>
      </c>
      <c r="K13" s="35"/>
      <c r="L13" s="35"/>
      <c r="M13" s="35">
        <v>9741.06</v>
      </c>
      <c r="N13" s="35"/>
      <c r="O13" s="35"/>
      <c r="P13" s="35">
        <f>SUM(F13:O13)</f>
        <v>20548.02</v>
      </c>
      <c r="Q13" s="35">
        <v>8500</v>
      </c>
      <c r="R13" s="35">
        <f>P13*0.18</f>
        <v>3698.6436</v>
      </c>
      <c r="S13" s="35">
        <f>P13*0.015</f>
        <v>308.2203</v>
      </c>
      <c r="T13" s="35">
        <v>205.48</v>
      </c>
      <c r="U13" s="35">
        <f>Q13+R13+S13+T13</f>
        <v>12712.3439</v>
      </c>
      <c r="V13" s="35">
        <f>P13-U13</f>
        <v>7835.676100000001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13330.43</v>
      </c>
      <c r="G14" s="33">
        <f t="shared" si="0"/>
        <v>839.13</v>
      </c>
      <c r="H14" s="33">
        <f t="shared" si="0"/>
        <v>6665.22</v>
      </c>
      <c r="I14" s="33">
        <f t="shared" si="0"/>
        <v>5280.43</v>
      </c>
      <c r="J14" s="33">
        <f t="shared" si="0"/>
        <v>1999.5700000000002</v>
      </c>
      <c r="K14" s="33">
        <f t="shared" si="0"/>
        <v>0</v>
      </c>
      <c r="L14" s="33">
        <f t="shared" si="0"/>
        <v>0</v>
      </c>
      <c r="M14" s="33">
        <f t="shared" si="0"/>
        <v>9741.06</v>
      </c>
      <c r="N14" s="33">
        <f t="shared" si="0"/>
        <v>5397.95</v>
      </c>
      <c r="O14" s="33">
        <f t="shared" si="0"/>
        <v>0</v>
      </c>
      <c r="P14" s="33">
        <f t="shared" si="0"/>
        <v>43253.79</v>
      </c>
      <c r="Q14" s="33">
        <f t="shared" si="0"/>
        <v>15500</v>
      </c>
      <c r="R14" s="33">
        <f t="shared" si="0"/>
        <v>7785.682199999999</v>
      </c>
      <c r="S14" s="33">
        <f t="shared" si="0"/>
        <v>648.8068499999999</v>
      </c>
      <c r="T14" s="33">
        <f t="shared" si="0"/>
        <v>378.56</v>
      </c>
      <c r="U14" s="33">
        <f t="shared" si="0"/>
        <v>24313.04905</v>
      </c>
      <c r="V14" s="33">
        <f t="shared" si="0"/>
        <v>18940.74095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36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20</v>
      </c>
      <c r="F12" s="35">
        <v>11200</v>
      </c>
      <c r="G12" s="35">
        <v>800</v>
      </c>
      <c r="H12" s="35">
        <v>5600</v>
      </c>
      <c r="I12" s="35">
        <v>4480</v>
      </c>
      <c r="J12" s="35">
        <v>1680</v>
      </c>
      <c r="K12" s="35"/>
      <c r="L12" s="35"/>
      <c r="M12" s="35"/>
      <c r="N12" s="35"/>
      <c r="O12" s="35"/>
      <c r="P12" s="35">
        <f>SUM(F12:O12)</f>
        <v>23760</v>
      </c>
      <c r="Q12" s="36">
        <v>7000</v>
      </c>
      <c r="R12" s="35">
        <f>P12*0.18</f>
        <v>4276.8</v>
      </c>
      <c r="S12" s="35">
        <f>P12*0.015</f>
        <v>356.4</v>
      </c>
      <c r="T12" s="35">
        <f>P12*0.01</f>
        <v>237.6</v>
      </c>
      <c r="U12" s="35">
        <f>Q12+R12+S12+T12</f>
        <v>11870.8</v>
      </c>
      <c r="V12" s="35">
        <f>P12-U12</f>
        <v>11889.2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9</v>
      </c>
      <c r="F13" s="35">
        <v>4410</v>
      </c>
      <c r="G13" s="35">
        <v>225</v>
      </c>
      <c r="H13" s="35">
        <v>2205</v>
      </c>
      <c r="I13" s="35">
        <v>1323</v>
      </c>
      <c r="J13" s="35">
        <v>661.5</v>
      </c>
      <c r="K13" s="35"/>
      <c r="L13" s="35"/>
      <c r="M13" s="35"/>
      <c r="N13" s="35">
        <v>16831.29</v>
      </c>
      <c r="O13" s="35"/>
      <c r="P13" s="35">
        <f>SUM(F13:O13)</f>
        <v>25655.79</v>
      </c>
      <c r="Q13" s="35"/>
      <c r="R13" s="35">
        <f>P13*0.18</f>
        <v>4618.0422</v>
      </c>
      <c r="S13" s="35">
        <f>P13*0.015</f>
        <v>384.83685</v>
      </c>
      <c r="T13" s="35">
        <v>88.25</v>
      </c>
      <c r="U13" s="35">
        <f>Q13+R13+S13+T13</f>
        <v>5091.12905</v>
      </c>
      <c r="V13" s="35">
        <f>P13-U13</f>
        <v>20564.66095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15610</v>
      </c>
      <c r="G14" s="33">
        <f t="shared" si="0"/>
        <v>1025</v>
      </c>
      <c r="H14" s="33">
        <f t="shared" si="0"/>
        <v>7805</v>
      </c>
      <c r="I14" s="33">
        <f t="shared" si="0"/>
        <v>5803</v>
      </c>
      <c r="J14" s="33">
        <f t="shared" si="0"/>
        <v>2341.5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16831.29</v>
      </c>
      <c r="O14" s="33">
        <f t="shared" si="0"/>
        <v>0</v>
      </c>
      <c r="P14" s="33">
        <f t="shared" si="0"/>
        <v>49415.79</v>
      </c>
      <c r="Q14" s="33">
        <f t="shared" si="0"/>
        <v>7000</v>
      </c>
      <c r="R14" s="33">
        <f t="shared" si="0"/>
        <v>8894.8422</v>
      </c>
      <c r="S14" s="33">
        <f t="shared" si="0"/>
        <v>741.23685</v>
      </c>
      <c r="T14" s="33">
        <f t="shared" si="0"/>
        <v>325.85</v>
      </c>
      <c r="U14" s="33">
        <f t="shared" si="0"/>
        <v>16961.92905</v>
      </c>
      <c r="V14" s="33">
        <f t="shared" si="0"/>
        <v>32453.860950000002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R13" sqref="R13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35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23</v>
      </c>
      <c r="F12" s="35">
        <v>11200</v>
      </c>
      <c r="G12" s="35">
        <v>800</v>
      </c>
      <c r="H12" s="35">
        <v>5600</v>
      </c>
      <c r="I12" s="35">
        <v>4480</v>
      </c>
      <c r="J12" s="35">
        <v>1680</v>
      </c>
      <c r="K12" s="35">
        <v>3360</v>
      </c>
      <c r="L12" s="35"/>
      <c r="M12" s="35"/>
      <c r="N12" s="35"/>
      <c r="O12" s="35"/>
      <c r="P12" s="35">
        <f>SUM(F12:O12)</f>
        <v>27120</v>
      </c>
      <c r="Q12" s="36">
        <v>7000</v>
      </c>
      <c r="R12" s="35">
        <f>P12*0.18</f>
        <v>4881.599999999999</v>
      </c>
      <c r="S12" s="35">
        <f>P12*0.015</f>
        <v>406.8</v>
      </c>
      <c r="T12" s="35">
        <f>P12*0.01</f>
        <v>271.2</v>
      </c>
      <c r="U12" s="35">
        <f>Q12+R12+S12+T12</f>
        <v>12559.599999999999</v>
      </c>
      <c r="V12" s="35">
        <f>P12-U12</f>
        <v>14560.400000000001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19</v>
      </c>
      <c r="F13" s="35">
        <v>8095.65</v>
      </c>
      <c r="G13" s="35">
        <v>413.04</v>
      </c>
      <c r="H13" s="35">
        <v>4047.83</v>
      </c>
      <c r="I13" s="35">
        <v>4047.83</v>
      </c>
      <c r="J13" s="35">
        <v>1214.35</v>
      </c>
      <c r="K13" s="35"/>
      <c r="L13" s="35"/>
      <c r="M13" s="35"/>
      <c r="N13" s="35"/>
      <c r="O13" s="35"/>
      <c r="P13" s="35">
        <f>SUM(F13:O13)</f>
        <v>17818.699999999997</v>
      </c>
      <c r="Q13" s="35">
        <v>6000</v>
      </c>
      <c r="R13" s="35">
        <f>P13*0.18</f>
        <v>3207.3659999999995</v>
      </c>
      <c r="S13" s="35">
        <f>P13*0.015</f>
        <v>267.28049999999996</v>
      </c>
      <c r="T13" s="35">
        <f>P13*0.01</f>
        <v>178.18699999999998</v>
      </c>
      <c r="U13" s="35">
        <f>Q13+R13+S13+T13</f>
        <v>9652.8335</v>
      </c>
      <c r="V13" s="35">
        <f>P13-U13</f>
        <v>8165.866499999996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19295.65</v>
      </c>
      <c r="G14" s="33">
        <f t="shared" si="0"/>
        <v>1213.04</v>
      </c>
      <c r="H14" s="33">
        <f t="shared" si="0"/>
        <v>9647.83</v>
      </c>
      <c r="I14" s="33">
        <f t="shared" si="0"/>
        <v>8527.83</v>
      </c>
      <c r="J14" s="33">
        <f t="shared" si="0"/>
        <v>2894.35</v>
      </c>
      <c r="K14" s="33">
        <f t="shared" si="0"/>
        <v>3360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44938.7</v>
      </c>
      <c r="Q14" s="33">
        <f t="shared" si="0"/>
        <v>13000</v>
      </c>
      <c r="R14" s="33">
        <f t="shared" si="0"/>
        <v>8088.9659999999985</v>
      </c>
      <c r="S14" s="33">
        <f t="shared" si="0"/>
        <v>674.0805</v>
      </c>
      <c r="T14" s="33">
        <f t="shared" si="0"/>
        <v>449.38699999999994</v>
      </c>
      <c r="U14" s="33">
        <f t="shared" si="0"/>
        <v>22212.4335</v>
      </c>
      <c r="V14" s="33">
        <f t="shared" si="0"/>
        <v>22726.266499999998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X13" sqref="X13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34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20</v>
      </c>
      <c r="F12" s="35">
        <v>11200</v>
      </c>
      <c r="G12" s="35">
        <v>800</v>
      </c>
      <c r="H12" s="35">
        <v>5600</v>
      </c>
      <c r="I12" s="35">
        <v>4480</v>
      </c>
      <c r="J12" s="35">
        <v>1680</v>
      </c>
      <c r="K12" s="35">
        <v>3360</v>
      </c>
      <c r="L12" s="35"/>
      <c r="M12" s="35"/>
      <c r="N12" s="35"/>
      <c r="O12" s="35"/>
      <c r="P12" s="35">
        <f>SUM(F12:O12)</f>
        <v>27120</v>
      </c>
      <c r="Q12" s="36">
        <v>7000</v>
      </c>
      <c r="R12" s="35">
        <f>P12*0.18</f>
        <v>4881.599999999999</v>
      </c>
      <c r="S12" s="35">
        <f>P12*0.015</f>
        <v>406.8</v>
      </c>
      <c r="T12" s="35">
        <f>P12*0.01</f>
        <v>271.2</v>
      </c>
      <c r="U12" s="35">
        <f>Q12+R12+S12+T12</f>
        <v>12559.599999999999</v>
      </c>
      <c r="V12" s="35">
        <f>P12-U12</f>
        <v>14560.400000000001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20</v>
      </c>
      <c r="F13" s="35">
        <v>9800</v>
      </c>
      <c r="G13" s="35">
        <v>500</v>
      </c>
      <c r="H13" s="35">
        <v>4900</v>
      </c>
      <c r="I13" s="35">
        <v>2940</v>
      </c>
      <c r="J13" s="35">
        <v>1470</v>
      </c>
      <c r="K13" s="35">
        <v>2940</v>
      </c>
      <c r="L13" s="35"/>
      <c r="M13" s="35"/>
      <c r="N13" s="35"/>
      <c r="O13" s="35"/>
      <c r="P13" s="35">
        <f>SUM(F13:O13)</f>
        <v>22550</v>
      </c>
      <c r="Q13" s="35">
        <v>6000</v>
      </c>
      <c r="R13" s="35">
        <f>P13*0.18</f>
        <v>4059</v>
      </c>
      <c r="S13" s="35">
        <f>P13*0.015</f>
        <v>338.25</v>
      </c>
      <c r="T13" s="35">
        <f>P13*0.01</f>
        <v>225.5</v>
      </c>
      <c r="U13" s="35">
        <f>Q13+R13+S13+T13</f>
        <v>10622.75</v>
      </c>
      <c r="V13" s="35">
        <f>P13-U13</f>
        <v>11927.25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21000</v>
      </c>
      <c r="G14" s="33">
        <f t="shared" si="0"/>
        <v>1300</v>
      </c>
      <c r="H14" s="33">
        <f t="shared" si="0"/>
        <v>10500</v>
      </c>
      <c r="I14" s="33">
        <f t="shared" si="0"/>
        <v>7420</v>
      </c>
      <c r="J14" s="33">
        <f t="shared" si="0"/>
        <v>3150</v>
      </c>
      <c r="K14" s="33">
        <f t="shared" si="0"/>
        <v>6300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49670</v>
      </c>
      <c r="Q14" s="33">
        <f t="shared" si="0"/>
        <v>13000</v>
      </c>
      <c r="R14" s="33">
        <f t="shared" si="0"/>
        <v>8940.599999999999</v>
      </c>
      <c r="S14" s="33">
        <f t="shared" si="0"/>
        <v>745.05</v>
      </c>
      <c r="T14" s="33">
        <f t="shared" si="0"/>
        <v>496.7</v>
      </c>
      <c r="U14" s="33">
        <f t="shared" si="0"/>
        <v>23182.35</v>
      </c>
      <c r="V14" s="33">
        <f t="shared" si="0"/>
        <v>26487.65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V17" sqref="V17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32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22</v>
      </c>
      <c r="F12" s="35">
        <v>11200</v>
      </c>
      <c r="G12" s="35">
        <v>800</v>
      </c>
      <c r="H12" s="35">
        <v>5600</v>
      </c>
      <c r="I12" s="35">
        <v>3360</v>
      </c>
      <c r="J12" s="35">
        <v>1680</v>
      </c>
      <c r="K12" s="35"/>
      <c r="L12" s="35"/>
      <c r="M12" s="35"/>
      <c r="N12" s="35"/>
      <c r="O12" s="35"/>
      <c r="P12" s="35">
        <f>SUM(F12:O12)</f>
        <v>22640</v>
      </c>
      <c r="Q12" s="36">
        <v>6200</v>
      </c>
      <c r="R12" s="35">
        <f>P12*0.18</f>
        <v>4075.2</v>
      </c>
      <c r="S12" s="35">
        <f>P12*0.015</f>
        <v>339.59999999999997</v>
      </c>
      <c r="T12" s="35">
        <f>P12*0.01</f>
        <v>226.4</v>
      </c>
      <c r="U12" s="35">
        <f>Q12+R12+S12+T12</f>
        <v>10841.2</v>
      </c>
      <c r="V12" s="35">
        <f>P12-U12</f>
        <v>11798.8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22</v>
      </c>
      <c r="F13" s="35">
        <v>9800</v>
      </c>
      <c r="G13" s="35">
        <v>500</v>
      </c>
      <c r="H13" s="35">
        <v>4900</v>
      </c>
      <c r="I13" s="35">
        <v>0</v>
      </c>
      <c r="J13" s="35">
        <v>534.55</v>
      </c>
      <c r="K13" s="35">
        <v>1960</v>
      </c>
      <c r="L13" s="35"/>
      <c r="M13" s="35"/>
      <c r="N13" s="35"/>
      <c r="O13" s="35"/>
      <c r="P13" s="35">
        <f>SUM(F13:O13)</f>
        <v>17694.55</v>
      </c>
      <c r="Q13" s="35">
        <v>5000</v>
      </c>
      <c r="R13" s="35">
        <f>P13*0.18</f>
        <v>3185.019</v>
      </c>
      <c r="S13" s="35">
        <f>P13*0.015</f>
        <v>265.41825</v>
      </c>
      <c r="T13" s="35">
        <f>P13*0.01</f>
        <v>176.9455</v>
      </c>
      <c r="U13" s="35">
        <f>Q13+R13+S13+T13</f>
        <v>8627.38275</v>
      </c>
      <c r="V13" s="35">
        <f>P13-U13</f>
        <v>9067.167249999999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21000</v>
      </c>
      <c r="G14" s="33">
        <f t="shared" si="0"/>
        <v>1300</v>
      </c>
      <c r="H14" s="33">
        <f t="shared" si="0"/>
        <v>10500</v>
      </c>
      <c r="I14" s="33">
        <f t="shared" si="0"/>
        <v>3360</v>
      </c>
      <c r="J14" s="33">
        <f t="shared" si="0"/>
        <v>2214.55</v>
      </c>
      <c r="K14" s="33">
        <f t="shared" si="0"/>
        <v>1960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40334.55</v>
      </c>
      <c r="Q14" s="33">
        <f t="shared" si="0"/>
        <v>11200</v>
      </c>
      <c r="R14" s="33">
        <f t="shared" si="0"/>
        <v>7260.218999999999</v>
      </c>
      <c r="S14" s="33">
        <f t="shared" si="0"/>
        <v>605.01825</v>
      </c>
      <c r="T14" s="33">
        <f t="shared" si="0"/>
        <v>403.3455</v>
      </c>
      <c r="U14" s="33">
        <f t="shared" si="0"/>
        <v>19468.58275</v>
      </c>
      <c r="V14" s="33">
        <f t="shared" si="0"/>
        <v>20865.967249999998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PC1</cp:lastModifiedBy>
  <cp:lastPrinted>2023-08-01T13:13:47Z</cp:lastPrinted>
  <dcterms:created xsi:type="dcterms:W3CDTF">2003-05-15T10:58:21Z</dcterms:created>
  <dcterms:modified xsi:type="dcterms:W3CDTF">2023-09-29T06:09:52Z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