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Лист1!$15:$15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<sst xmlns="http://schemas.openxmlformats.org/spreadsheetml/2006/main" count="41" uniqueCount="29">
  <si>
    <t xml:space="preserve">                                           Департамент економічного розвитку, промисловості та інфраструктури Івано-Франківської обласної державної адміністрації</t>
  </si>
  <si>
    <t xml:space="preserve">ВИТЯГ З РОЗРАХУНКОВО-ПЛАТІЖНОЇ ВІДОМОСТІ</t>
  </si>
  <si>
    <t xml:space="preserve">         СІЧЕНЬ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</si>
  <si>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</si>
  <si>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</si>
  <si>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</si>
  <si>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</si>
  <si>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відпра-цьовано</t>
  </si>
  <si>
    <t xml:space="preserve">Посадовий оклад</t>
  </si>
  <si>
    <t xml:space="preserve">Ранг</t>
  </si>
  <si>
    <t xml:space="preserve">Вислуга років </t>
  </si>
  <si>
    <t xml:space="preserve"> Надбка за секретність</t>
  </si>
  <si>
    <t xml:space="preserve">Премія</t>
  </si>
  <si>
    <t xml:space="preserve">Лікарняні</t>
  </si>
  <si>
    <t xml:space="preserve">Відпуска</t>
  </si>
  <si>
    <t xml:space="preserve">РАЗОМ нарахова-но</t>
  </si>
  <si>
    <t xml:space="preserve">ПДФО</t>
  </si>
  <si>
    <t xml:space="preserve">Проф.внески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</si>
  <si>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</si>
  <si>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</si>
  <si>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</si>
  <si>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</si>
  <si>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</si>
  <si>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Подошва Сергій Валерійович</t>
  </si>
  <si>
    <t xml:space="preserve">Директор департаменту</t>
  </si>
  <si>
    <t xml:space="preserve">Мацькевич Ірина Богданівна</t>
  </si>
  <si>
    <t xml:space="preserve">Заступник директора департаменту – начальник управління</t>
  </si>
  <si>
    <t xml:space="preserve">Труханівський Юрій Михайлович</t>
  </si>
  <si>
    <t xml:space="preserve">ВСЬОГО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</si>
</sst>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0"/>
    <numFmt numFmtId="167" formatCode="@"/>
    <numFmt numFmtId="168" formatCode="0.00"/>
    <numFmt numFmtId="169" formatCode="###0.00;\-###0.00;;"/>
  </numFmts>
  <fonts count="17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 Cyr"/>
      <family val="0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6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6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4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F4" activeCellId="0" sqref="F4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3.12"/>
    <col collapsed="false" customWidth="true" hidden="false" outlineLevel="0" max="4" min="4" style="0" width="14.97"/>
    <col collapsed="false" customWidth="true" hidden="false" outlineLevel="0" max="5" min="5" style="0" width="10.84"/>
    <col collapsed="false" customWidth="true" hidden="false" outlineLevel="0" max="6" min="6" style="0" width="11.12"/>
    <col collapsed="false" customWidth="true" hidden="false" outlineLevel="0" max="7" min="7" style="0" width="8.27"/>
    <col collapsed="false" customWidth="true" hidden="false" outlineLevel="0" max="8" min="8" style="0" width="9.27"/>
    <col collapsed="false" customWidth="true" hidden="false" outlineLevel="0" max="9" min="9" style="0" width="11.69"/>
    <col collapsed="false" customWidth="true" hidden="false" outlineLevel="0" max="10" min="10" style="0" width="8.55"/>
    <col collapsed="false" customWidth="true" hidden="false" outlineLevel="0" max="11" min="11" style="0" width="10.55"/>
    <col collapsed="false" customWidth="true" hidden="false" outlineLevel="0" max="12" min="12" style="0" width="9.27"/>
    <col collapsed="false" customWidth="true" hidden="false" outlineLevel="0" max="13" min="13" style="0" width="10.55"/>
    <col collapsed="false" customWidth="true" hidden="false" outlineLevel="0" max="14" min="14" style="0" width="8.69"/>
    <col collapsed="false" customWidth="true" hidden="false" outlineLevel="0" max="15" min="15" style="0" width="13.12"/>
    <col collapsed="false" customWidth="true" hidden="false" outlineLevel="0" max="16" min="16" style="0" width="11.69"/>
    <col collapsed="false" customWidth="true" hidden="false" outlineLevel="0" max="17" min="17" style="0" width="11.27"/>
    <col collapsed="false" customWidth="true" hidden="false" outlineLevel="0" max="18" min="18" style="0" width="10.98"/>
  </cols>
  <sheetData>
    <row r="1" customFormat="false" ht="13.15" hidden="false" customHeight="true" outlineLevel="0" collapsed="false">
      <c r="O1" s="1"/>
    </row>
    <row r="2" customFormat="false" ht="13.15" hidden="false" customHeight="true" outlineLevel="0" collapsed="false">
      <c r="O2" s="1"/>
    </row>
    <row r="3" customFormat="false" ht="13.15" hidden="false" customHeight="true" outlineLevel="0" collapsed="false">
      <c r="O3" s="1"/>
    </row>
    <row r="4" customFormat="false" ht="13.15" hidden="false" customHeight="true" outlineLevel="0" collapsed="false">
      <c r="O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  <c r="G5" s="4"/>
      <c r="O5" s="1"/>
    </row>
    <row r="6" customFormat="false" ht="13.15" hidden="false" customHeight="true" outlineLevel="0" collapsed="false">
      <c r="A6" s="2"/>
      <c r="B6" s="2"/>
      <c r="C6" s="3"/>
      <c r="D6" s="3"/>
      <c r="E6" s="4"/>
      <c r="F6" s="4"/>
      <c r="G6" s="4"/>
      <c r="O6" s="1"/>
    </row>
    <row r="7" customFormat="false" ht="13.15" hidden="false" customHeight="true" outlineLevel="0" collapsed="false">
      <c r="A7" s="2"/>
      <c r="B7" s="2"/>
      <c r="C7" s="3"/>
      <c r="D7" s="3"/>
      <c r="E7" s="4"/>
      <c r="F7" s="4"/>
      <c r="G7" s="4"/>
      <c r="O7" s="1"/>
    </row>
    <row r="8" customFormat="false" ht="17.45" hidden="false" customHeight="true" outlineLevel="0" collapsed="false">
      <c r="A8" s="5" t="s">
        <v>0</v>
      </c>
      <c r="B8" s="5"/>
      <c r="C8" s="6"/>
      <c r="D8" s="6"/>
      <c r="E8" s="7"/>
      <c r="F8" s="8"/>
      <c r="G8" s="8"/>
      <c r="H8" s="9"/>
    </row>
    <row r="9" customFormat="false" ht="13.15" hidden="false" customHeight="true" outlineLevel="0" collapsed="false">
      <c r="A9" s="10"/>
      <c r="B9" s="10"/>
      <c r="C9" s="10"/>
      <c r="D9" s="11"/>
      <c r="E9" s="12"/>
      <c r="F9" s="12"/>
      <c r="G9" s="12"/>
      <c r="J9" s="13" t="n">
        <v>40528062</v>
      </c>
      <c r="K9" s="13"/>
    </row>
    <row r="10" customFormat="false" ht="16.9" hidden="false" customHeight="true" outlineLevel="0" collapsed="false">
      <c r="A10" s="14"/>
      <c r="B10" s="14"/>
      <c r="C10" s="14"/>
      <c r="D10" s="11"/>
      <c r="E10" s="12"/>
      <c r="F10" s="12"/>
      <c r="G10" s="12"/>
      <c r="I10" s="15" t="s">
        <v>1</v>
      </c>
      <c r="J10" s="15"/>
      <c r="K10" s="15"/>
      <c r="L10" s="15"/>
    </row>
    <row r="11" customFormat="false" ht="7.9" hidden="false" customHeight="true" outlineLevel="0" collapsed="false">
      <c r="A11" s="14"/>
      <c r="B11" s="14"/>
      <c r="C11" s="14"/>
      <c r="D11" s="11"/>
      <c r="E11" s="12"/>
      <c r="F11" s="12"/>
      <c r="G11" s="12"/>
      <c r="I11" s="15"/>
      <c r="J11" s="15"/>
      <c r="K11" s="15"/>
      <c r="L11" s="15"/>
    </row>
    <row r="12" customFormat="false" ht="18.6" hidden="false" customHeight="true" outlineLevel="0" collapsed="false">
      <c r="A12" s="14"/>
      <c r="B12" s="14"/>
      <c r="C12" s="14"/>
      <c r="D12" s="11"/>
      <c r="E12" s="12"/>
      <c r="F12" s="12"/>
      <c r="G12" s="12"/>
      <c r="J12" s="16" t="s">
        <v>2</v>
      </c>
      <c r="K12" s="16"/>
      <c r="L12" s="16"/>
    </row>
    <row r="13" customFormat="false" ht="13.15" hidden="false" customHeight="true" outlineLevel="0" collapsed="false">
      <c r="A13" s="14"/>
      <c r="B13" s="14"/>
      <c r="C13" s="14"/>
      <c r="D13" s="11"/>
      <c r="E13" s="12"/>
      <c r="F13" s="12"/>
      <c r="G13" s="12"/>
    </row>
    <row r="14" customFormat="false" ht="13.15" hidden="false" customHeight="true" outlineLevel="0" collapsed="false">
      <c r="A14" s="17"/>
      <c r="B14" s="17"/>
      <c r="C14" s="18"/>
      <c r="D14" s="18"/>
      <c r="E14" s="18"/>
      <c r="F14" s="18"/>
      <c r="G14" s="18"/>
    </row>
    <row r="15" customFormat="false" ht="42" hidden="false" customHeight="true" outlineLevel="0" collapsed="false">
      <c r="A15" s="19" t="s">
        <v>3</v>
      </c>
      <c r="B15" s="20" t="s">
        <v>4</v>
      </c>
      <c r="C15" s="21" t="s">
        <v>5</v>
      </c>
      <c r="D15" s="22" t="s">
        <v>6</v>
      </c>
      <c r="E15" s="23" t="s">
        <v>7</v>
      </c>
      <c r="F15" s="23" t="s">
        <v>8</v>
      </c>
      <c r="G15" s="23" t="s">
        <v>9</v>
      </c>
      <c r="H15" s="23" t="s">
        <v>10</v>
      </c>
      <c r="I15" s="23" t="s">
        <v>11</v>
      </c>
      <c r="J15" s="23" t="s">
        <v>12</v>
      </c>
      <c r="K15" s="23" t="s">
        <v>13</v>
      </c>
      <c r="L15" s="23" t="s">
        <v>14</v>
      </c>
      <c r="M15" s="23" t="s">
        <v>15</v>
      </c>
      <c r="N15" s="23" t="s">
        <v>16</v>
      </c>
      <c r="O15" s="23" t="s">
        <v>17</v>
      </c>
      <c r="P15" s="23" t="s">
        <v>18</v>
      </c>
      <c r="Q15" s="23" t="s">
        <v>19</v>
      </c>
      <c r="R15" s="21" t="s">
        <v>20</v>
      </c>
      <c r="S15" s="24"/>
    </row>
    <row r="16" customFormat="false" ht="13.9" hidden="false" customHeight="true" outlineLevel="0" collapsed="false">
      <c r="A16" s="25"/>
      <c r="B16" s="26"/>
      <c r="C16" s="27"/>
      <c r="D16" s="27"/>
      <c r="E16" s="27" t="s">
        <v>21</v>
      </c>
      <c r="F16" s="27" t="s">
        <v>22</v>
      </c>
      <c r="G16" s="27" t="s">
        <v>22</v>
      </c>
      <c r="H16" s="27" t="s">
        <v>22</v>
      </c>
      <c r="I16" s="27" t="s">
        <v>22</v>
      </c>
      <c r="J16" s="27" t="s">
        <v>22</v>
      </c>
      <c r="K16" s="27" t="s">
        <v>22</v>
      </c>
      <c r="L16" s="27" t="s">
        <v>22</v>
      </c>
      <c r="M16" s="27" t="s">
        <v>22</v>
      </c>
      <c r="N16" s="27" t="s">
        <v>22</v>
      </c>
      <c r="O16" s="27" t="s">
        <v>22</v>
      </c>
      <c r="P16" s="27" t="s">
        <v>22</v>
      </c>
      <c r="Q16" s="27" t="s">
        <v>22</v>
      </c>
      <c r="R16" s="27"/>
      <c r="S16" s="24"/>
    </row>
    <row r="17" customFormat="false" ht="15.75" hidden="false" customHeight="true" outlineLevel="0" collapsed="false">
      <c r="A17" s="28"/>
      <c r="B17" s="29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</row>
    <row r="18" s="38" customFormat="true" ht="43.9" hidden="false" customHeight="true" outlineLevel="0" collapsed="false">
      <c r="A18" s="33" t="n">
        <v>1</v>
      </c>
      <c r="B18" s="34" t="n">
        <v>1</v>
      </c>
      <c r="C18" s="35" t="s">
        <v>23</v>
      </c>
      <c r="D18" s="35" t="s">
        <v>24</v>
      </c>
      <c r="E18" s="36" t="n">
        <v>21</v>
      </c>
      <c r="F18" s="37" t="n">
        <v>23594.87</v>
      </c>
      <c r="G18" s="37" t="n">
        <v>639.13</v>
      </c>
      <c r="H18" s="37" t="n">
        <f aca="false">F18*30%</f>
        <v>7078.461</v>
      </c>
      <c r="I18" s="37" t="n">
        <f aca="false">F18*10%</f>
        <v>2359.487</v>
      </c>
      <c r="J18" s="37" t="n">
        <f aca="false">F18*30%</f>
        <v>7078.461</v>
      </c>
      <c r="K18" s="37"/>
      <c r="L18" s="37"/>
      <c r="M18" s="37" t="n">
        <f aca="false">F18+G18+H18+I18+J18+K18+L1</f>
        <v>40750.409</v>
      </c>
      <c r="N18" s="37" t="n">
        <f aca="false">M18*18%</f>
        <v>7335.07362</v>
      </c>
      <c r="O18" s="37" t="n">
        <f aca="false">(M18-L18-K18)*1%</f>
        <v>407.50409</v>
      </c>
      <c r="P18" s="37" t="n">
        <f aca="false">M18*1.5%</f>
        <v>611.256135</v>
      </c>
      <c r="Q18" s="37" t="n">
        <f aca="false">N18+O18+P18</f>
        <v>8353.833845</v>
      </c>
      <c r="R18" s="37" t="n">
        <f aca="false">M18-Q18</f>
        <v>32396.575155</v>
      </c>
    </row>
    <row r="19" s="38" customFormat="true" ht="65.25" hidden="false" customHeight="true" outlineLevel="0" collapsed="false">
      <c r="A19" s="33" t="n">
        <v>2</v>
      </c>
      <c r="B19" s="34" t="n">
        <v>2</v>
      </c>
      <c r="C19" s="35" t="s">
        <v>25</v>
      </c>
      <c r="D19" s="35" t="s">
        <v>26</v>
      </c>
      <c r="E19" s="36" t="n">
        <v>6</v>
      </c>
      <c r="F19" s="37" t="n">
        <v>6404.35</v>
      </c>
      <c r="G19" s="37" t="n">
        <v>182.61</v>
      </c>
      <c r="H19" s="37" t="n">
        <f aca="false">F19*30%</f>
        <v>1921.305</v>
      </c>
      <c r="I19" s="37"/>
      <c r="J19" s="37" t="n">
        <f aca="false">F19*20%</f>
        <v>1280.87</v>
      </c>
      <c r="K19" s="37"/>
      <c r="L19" s="37"/>
      <c r="M19" s="37" t="n">
        <f aca="false">F19+G19+H19+I19+J19+K19+L2</f>
        <v>9789.135</v>
      </c>
      <c r="N19" s="37" t="n">
        <f aca="false">M19*18%</f>
        <v>1762.0443</v>
      </c>
      <c r="O19" s="37" t="n">
        <f aca="false">(M19-L19-K19)*1%</f>
        <v>97.89135</v>
      </c>
      <c r="P19" s="37" t="n">
        <f aca="false">M19*1.5%</f>
        <v>146.837025</v>
      </c>
      <c r="Q19" s="37" t="n">
        <f aca="false">N19+O19+P19</f>
        <v>2006.772675</v>
      </c>
      <c r="R19" s="37" t="n">
        <f aca="false">M19-Q19</f>
        <v>7782.362325</v>
      </c>
    </row>
    <row r="20" s="38" customFormat="true" ht="66" hidden="false" customHeight="true" outlineLevel="0" collapsed="false">
      <c r="A20" s="33" t="n">
        <v>3</v>
      </c>
      <c r="B20" s="34" t="n">
        <v>3</v>
      </c>
      <c r="C20" s="35" t="s">
        <v>27</v>
      </c>
      <c r="D20" s="35" t="s">
        <v>26</v>
      </c>
      <c r="E20" s="36" t="n">
        <v>15</v>
      </c>
      <c r="F20" s="37" t="n">
        <v>16010.87</v>
      </c>
      <c r="G20" s="37" t="n">
        <v>456.52</v>
      </c>
      <c r="H20" s="37" t="n">
        <f aca="false">F20*30%</f>
        <v>4803.261</v>
      </c>
      <c r="I20" s="37"/>
      <c r="J20" s="37" t="n">
        <f aca="false">F20*20%</f>
        <v>3202.174</v>
      </c>
      <c r="K20" s="37"/>
      <c r="L20" s="37" t="n">
        <v>8681.5</v>
      </c>
      <c r="M20" s="37" t="n">
        <f aca="false">F20+G20+H20+I20+J20+K20+L20</f>
        <v>33154.325</v>
      </c>
      <c r="N20" s="37" t="n">
        <f aca="false">M20*18%</f>
        <v>5967.7785</v>
      </c>
      <c r="O20" s="37" t="n">
        <v>331.78</v>
      </c>
      <c r="P20" s="37" t="n">
        <f aca="false">M20*1.5%</f>
        <v>497.314875</v>
      </c>
      <c r="Q20" s="37" t="n">
        <f aca="false">N20+O20+P20</f>
        <v>6796.873375</v>
      </c>
      <c r="R20" s="37" t="n">
        <f aca="false">M20-Q20</f>
        <v>26357.451625</v>
      </c>
    </row>
    <row r="21" customFormat="false" ht="38.45" hidden="false" customHeight="true" outlineLevel="0" collapsed="false">
      <c r="A21" s="39"/>
      <c r="B21" s="40"/>
      <c r="C21" s="41" t="s">
        <v>28</v>
      </c>
      <c r="D21" s="41"/>
      <c r="E21" s="42"/>
      <c r="F21" s="43" t="n">
        <f aca="false">F18+F19+F20</f>
        <v>46010.09</v>
      </c>
      <c r="G21" s="43" t="n">
        <f aca="false">G18+G19+G20</f>
        <v>1278.26</v>
      </c>
      <c r="H21" s="43" t="n">
        <f aca="false">H18+H19+H20</f>
        <v>13803.027</v>
      </c>
      <c r="I21" s="43" t="n">
        <f aca="false">I18+I19+I20</f>
        <v>2359.487</v>
      </c>
      <c r="J21" s="43" t="n">
        <f aca="false">J18+J19+J20</f>
        <v>11561.505</v>
      </c>
      <c r="K21" s="43" t="n">
        <f aca="false">K18+K19+K20</f>
        <v>0</v>
      </c>
      <c r="L21" s="43" t="n">
        <f aca="false">L18+L19+L20</f>
        <v>8681.5</v>
      </c>
      <c r="M21" s="43" t="n">
        <f aca="false">M18+M19+M20</f>
        <v>83693.869</v>
      </c>
      <c r="N21" s="43" t="n">
        <f aca="false">N18+N19+N20</f>
        <v>15064.89642</v>
      </c>
      <c r="O21" s="43" t="n">
        <f aca="false">O18+O19+O20</f>
        <v>837.17544</v>
      </c>
      <c r="P21" s="43" t="n">
        <f aca="false">P18+P19+P20</f>
        <v>1255.408035</v>
      </c>
      <c r="Q21" s="43" t="n">
        <f aca="false">Q18+Q19+Q20</f>
        <v>17157.479895</v>
      </c>
      <c r="R21" s="43" t="n">
        <f aca="false">R18+R19+R20</f>
        <v>66536.389105</v>
      </c>
      <c r="S21" s="24"/>
    </row>
    <row r="24" customFormat="false" ht="13.15" hidden="false" customHeight="true" outlineLevel="0" collapsed="false">
      <c r="H24" s="44"/>
    </row>
  </sheetData>
  <mergeCells count="3">
    <mergeCell ref="A9:C9"/>
    <mergeCell ref="J9:K9"/>
    <mergeCell ref="C21:D21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Nadja</cp:lastModifiedBy>
  <cp:lastPrinted>2024-03-01T13:14:23Z</cp:lastPrinted>
  <dcterms:modified xsi:type="dcterms:W3CDTF">2024-03-01T13:25:31Z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