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ерпень 23  " sheetId="1" r:id="rId1"/>
    <sheet name="липень 23 " sheetId="2" r:id="rId2"/>
    <sheet name="червень 23 " sheetId="3" r:id="rId3"/>
    <sheet name="травень 23" sheetId="4" r:id="rId4"/>
    <sheet name="квітень 23" sheetId="5" r:id="rId5"/>
    <sheet name="березень 23" sheetId="6" r:id="rId6"/>
    <sheet name="лютий 23" sheetId="7" r:id="rId7"/>
    <sheet name="січень23" sheetId="8" r:id="rId8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<sst xmlns="http://schemas.openxmlformats.org/spreadsheetml/2006/main" count="392" uniqueCount="48">
  <si>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</si>
  <si>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</si>
  <si>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</si>
  <si>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</si>
  <si>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</si>
  <si>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</si>
  <si>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</si>
  <si>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</si>
  <si>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</si>
  <si>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</si>
  <si>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</si>
  <si>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</si>
  <si>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</si>
  <si>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</si>
  <si>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</si>
  <si>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</si>
  <si>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</si>
  <si>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</si>
  <si>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</si>
  <si>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</si>
  <si>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</si>
  <si>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</si>
  <si>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</si>
  <si>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</si>
  <si>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</si>
  <si>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</si>
  <si>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</si>
  <si>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</si>
  <si>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</si>
  <si>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</si>
  <si>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</si>
  <si>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</si>
  <si>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</si>
  <si>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</si>
  <si>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</si>
  <si>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</si>
  <si>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</si>
  <si>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</si>
  <si>
    <t>червень</t>
  </si>
  <si>
    <t xml:space="preserve">       за червень 2023 рік</t>
  </si>
  <si>
    <t xml:space="preserve">       за липень 2023 рік</t>
  </si>
  <si>
    <t xml:space="preserve">       за серпень 2023 рік</t>
  </si>
  <si>
    <t>серпень</t>
  </si>
  <si>
    <t>липень</t>
  </si>
  <si>
    <t>травень</t>
  </si>
  <si>
    <t>березень</t>
  </si>
  <si>
    <t>лютий</t>
  </si>
  <si>
    <t>січень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</si>
</sst>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41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42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8960</v>
      </c>
      <c r="J12" s="35">
        <v>1680</v>
      </c>
      <c r="K12" s="35"/>
      <c r="L12" s="35"/>
      <c r="M12" s="35"/>
      <c r="N12" s="35"/>
      <c r="O12" s="35"/>
      <c r="P12" s="35">
        <f>SUM(F12:O12)</f>
        <v>28240</v>
      </c>
      <c r="Q12" s="36">
        <v>7000</v>
      </c>
      <c r="R12" s="35">
        <f>P12*0.18</f>
        <v>5083.2</v>
      </c>
      <c r="S12" s="35">
        <f>P12*0.015</f>
        <v>423.59999999999997</v>
      </c>
      <c r="T12" s="35">
        <f>P12*0.01</f>
        <v>282.40000000000003</v>
      </c>
      <c r="U12" s="35">
        <f>Q12+R12+S12+T12</f>
        <v>12789.2</v>
      </c>
      <c r="V12" s="35">
        <f>P12-U12</f>
        <v>15450.8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</v>
      </c>
      <c r="F13" s="35">
        <v>426.09</v>
      </c>
      <c r="G13" s="35">
        <v>21.74</v>
      </c>
      <c r="H13" s="35">
        <v>213.05</v>
      </c>
      <c r="I13" s="35">
        <v>85.22</v>
      </c>
      <c r="J13" s="35">
        <v>63.91</v>
      </c>
      <c r="K13" s="35">
        <v>127.83</v>
      </c>
      <c r="L13" s="35"/>
      <c r="M13" s="35"/>
      <c r="N13" s="35"/>
      <c r="O13" s="35"/>
      <c r="P13" s="35">
        <f>SUM(F13:O13)</f>
        <v>937.84</v>
      </c>
      <c r="Q13" s="35">
        <v>0</v>
      </c>
      <c r="R13" s="35">
        <f>P13*0.18</f>
        <v>168.81119999999999</v>
      </c>
      <c r="S13" s="35">
        <f>P13*0.015</f>
        <v>14.0676</v>
      </c>
      <c r="T13" s="35">
        <f>P13*0.01</f>
        <v>9.378400000000001</v>
      </c>
      <c r="U13" s="35">
        <f>Q13+R13+S13+T13</f>
        <v>192.25719999999998</v>
      </c>
      <c r="V13" s="35">
        <f>P13-U13</f>
        <v>745.5828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11626.09</v>
      </c>
      <c r="G14" s="33">
        <f t="shared" si="0"/>
        <v>821.74</v>
      </c>
      <c r="H14" s="33">
        <f t="shared" si="0"/>
        <v>5813.05</v>
      </c>
      <c r="I14" s="33">
        <f t="shared" si="0"/>
        <v>9045.22</v>
      </c>
      <c r="J14" s="33">
        <f t="shared" si="0"/>
        <v>1743.91</v>
      </c>
      <c r="K14" s="33">
        <f t="shared" si="0"/>
        <v>127.83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29177.84</v>
      </c>
      <c r="Q14" s="33">
        <f t="shared" si="0"/>
        <v>7000</v>
      </c>
      <c r="R14" s="33">
        <f t="shared" si="0"/>
        <v>5252.0112</v>
      </c>
      <c r="S14" s="33">
        <f t="shared" si="0"/>
        <v>437.6676</v>
      </c>
      <c r="T14" s="33">
        <f t="shared" si="0"/>
        <v>291.77840000000003</v>
      </c>
      <c r="U14" s="33">
        <f t="shared" si="0"/>
        <v>12981.4572</v>
      </c>
      <c r="V14" s="33">
        <f t="shared" si="0"/>
        <v>16196.3828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40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43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21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1960</v>
      </c>
      <c r="J13" s="35">
        <v>1470</v>
      </c>
      <c r="K13" s="35">
        <v>1960</v>
      </c>
      <c r="L13" s="35">
        <v>19748.48</v>
      </c>
      <c r="M13" s="35">
        <v>20968.2</v>
      </c>
      <c r="N13" s="35"/>
      <c r="O13" s="35"/>
      <c r="P13" s="35">
        <f>SUM(F13:O13)</f>
        <v>61306.67999999999</v>
      </c>
      <c r="Q13" s="35">
        <v>6000</v>
      </c>
      <c r="R13" s="35">
        <f>P13*0.18</f>
        <v>11035.202399999998</v>
      </c>
      <c r="S13" s="35">
        <f>P13*0.015</f>
        <v>919.6001999999999</v>
      </c>
      <c r="T13" s="35">
        <f>P13*0.01</f>
        <v>613.0668</v>
      </c>
      <c r="U13" s="35">
        <f>Q13+R13+S13+T13</f>
        <v>18567.8694</v>
      </c>
      <c r="V13" s="35">
        <f>P13-U13</f>
        <v>42738.8106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6440</v>
      </c>
      <c r="J14" s="33">
        <f t="shared" si="0"/>
        <v>3150</v>
      </c>
      <c r="K14" s="33">
        <f t="shared" si="0"/>
        <v>1960</v>
      </c>
      <c r="L14" s="33">
        <f t="shared" si="0"/>
        <v>19748.48</v>
      </c>
      <c r="M14" s="33">
        <f t="shared" si="0"/>
        <v>20968.2</v>
      </c>
      <c r="N14" s="33">
        <f t="shared" si="0"/>
        <v>0</v>
      </c>
      <c r="O14" s="33">
        <f t="shared" si="0"/>
        <v>0</v>
      </c>
      <c r="P14" s="33">
        <f t="shared" si="0"/>
        <v>85066.68</v>
      </c>
      <c r="Q14" s="33">
        <f t="shared" si="0"/>
        <v>13000</v>
      </c>
      <c r="R14" s="33">
        <f t="shared" si="0"/>
        <v>15312.002399999998</v>
      </c>
      <c r="S14" s="33">
        <f t="shared" si="0"/>
        <v>1276.0002</v>
      </c>
      <c r="T14" s="33">
        <f t="shared" si="0"/>
        <v>850.6668</v>
      </c>
      <c r="U14" s="33">
        <f t="shared" si="0"/>
        <v>30438.6694</v>
      </c>
      <c r="V14" s="33">
        <f t="shared" si="0"/>
        <v>54628.010599999994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39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2240</v>
      </c>
      <c r="J12" s="35">
        <v>1680</v>
      </c>
      <c r="K12" s="35"/>
      <c r="L12" s="35"/>
      <c r="M12" s="35"/>
      <c r="N12" s="35">
        <v>65</v>
      </c>
      <c r="O12" s="35"/>
      <c r="P12" s="35">
        <f>SUM(F12:O12)</f>
        <v>21585</v>
      </c>
      <c r="Q12" s="36">
        <v>7000</v>
      </c>
      <c r="R12" s="35">
        <f>P12*0.18</f>
        <v>3885.2999999999997</v>
      </c>
      <c r="S12" s="35">
        <f>P12*0.015</f>
        <v>323.775</v>
      </c>
      <c r="T12" s="35">
        <v>215.2</v>
      </c>
      <c r="U12" s="35">
        <f>Q12+R12+S12+T12</f>
        <v>11424.275</v>
      </c>
      <c r="V12" s="35">
        <f>P12-U12</f>
        <v>10160.725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2236.96</v>
      </c>
      <c r="J13" s="35">
        <v>1470</v>
      </c>
      <c r="K13" s="35"/>
      <c r="L13" s="35"/>
      <c r="M13" s="35"/>
      <c r="N13" s="35"/>
      <c r="O13" s="35"/>
      <c r="P13" s="35">
        <f>SUM(F13:O13)</f>
        <v>18906.96</v>
      </c>
      <c r="Q13" s="35">
        <v>6000</v>
      </c>
      <c r="R13" s="35">
        <f>P13*0.18</f>
        <v>3403.2527999999998</v>
      </c>
      <c r="S13" s="35">
        <f>P13*0.015</f>
        <v>283.6044</v>
      </c>
      <c r="T13" s="35">
        <v>189.07</v>
      </c>
      <c r="U13" s="35">
        <f>Q13+R13+S13+T13</f>
        <v>9875.9272</v>
      </c>
      <c r="V13" s="35">
        <f>P13-U13</f>
        <v>9031.032799999999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4476.96</v>
      </c>
      <c r="J14" s="33">
        <f t="shared" si="0"/>
        <v>3150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65</v>
      </c>
      <c r="O14" s="33">
        <f t="shared" si="0"/>
        <v>0</v>
      </c>
      <c r="P14" s="33">
        <f t="shared" si="0"/>
        <v>40491.96</v>
      </c>
      <c r="Q14" s="33">
        <f t="shared" si="0"/>
        <v>13000</v>
      </c>
      <c r="R14" s="33">
        <f t="shared" si="0"/>
        <v>7288.5527999999995</v>
      </c>
      <c r="S14" s="33">
        <f t="shared" si="0"/>
        <v>607.3794</v>
      </c>
      <c r="T14" s="33">
        <f t="shared" si="0"/>
        <v>404.27</v>
      </c>
      <c r="U14" s="33">
        <f t="shared" si="0"/>
        <v>21300.2022</v>
      </c>
      <c r="V14" s="33">
        <f t="shared" si="0"/>
        <v>19191.7578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44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45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46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47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2023-08-01T13:13:47Z</cp:lastPrinted>
  <dcterms:created xsi:type="dcterms:W3CDTF">2003-05-15T10:58:21Z</dcterms:created>
  <dcterms:modified xsi:type="dcterms:W3CDTF">2023-09-01T06:34:18Z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