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<sst xmlns="http://schemas.openxmlformats.org/spreadsheetml/2006/main" count="54" uniqueCount="38">
  <si>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</si>
  <si>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</si>
  <si>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</si>
  <si>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</si>
  <si>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</si>
  <si>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</si>
  <si>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</si>
  <si>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</si>
  <si>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</si>
  <si>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</si>
  <si>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</si>
  <si>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</si>
  <si>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</si>
  <si>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</si>
  <si>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</si>
  <si>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</si>
  <si>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</si>
  <si>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</si>
  <si>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</si>
  <si>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</si>
  <si>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</si>
  <si>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</si>
  <si>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</si>
  <si>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</si>
  <si>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</si>
  <si>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</si>
  <si>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</si>
  <si>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</si>
  <si>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</si>
  <si>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</si>
  <si>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</si>
  <si>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</si>
  <si>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</si>
  <si>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січень 2022 р.</t>
  </si>
  <si>
    <t>Вислуга років</t>
  </si>
  <si>
    <t>Грошова допомога на оздоровлення</t>
  </si>
  <si>
    <t>вересень 2022 року</t>
  </si>
  <si>
    <t xml:space="preserve">Премія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</si>
</sst>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F8" sqref="F8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4.12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24</v>
      </c>
    </row>
    <row r="2" ht="12.75" customHeight="1">
      <c r="T2" s="39" t="s">
        <v>32</v>
      </c>
    </row>
    <row r="3" ht="18" customHeight="1">
      <c r="T3" s="39" t="s">
        <v>31</v>
      </c>
    </row>
    <row r="4" ht="12.75" customHeight="1">
      <c r="T4" s="39" t="s">
        <v>25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30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36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34</v>
      </c>
      <c r="I13" s="12" t="s">
        <v>20</v>
      </c>
      <c r="J13" s="12" t="s">
        <v>37</v>
      </c>
      <c r="K13" s="12" t="s">
        <v>21</v>
      </c>
      <c r="L13" s="12" t="s">
        <v>22</v>
      </c>
      <c r="M13" s="12" t="s">
        <v>23</v>
      </c>
      <c r="N13" s="12" t="s">
        <v>35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26</v>
      </c>
      <c r="D16" s="24" t="s">
        <v>28</v>
      </c>
      <c r="E16" s="25">
        <v>22</v>
      </c>
      <c r="F16" s="22">
        <v>11200</v>
      </c>
      <c r="G16" s="22">
        <v>700</v>
      </c>
      <c r="H16" s="22">
        <v>5040</v>
      </c>
      <c r="I16" s="22">
        <v>11200</v>
      </c>
      <c r="J16" s="22">
        <v>3360</v>
      </c>
      <c r="K16" s="22"/>
      <c r="L16" s="22"/>
      <c r="M16" s="22"/>
      <c r="N16" s="22"/>
      <c r="O16" s="22"/>
      <c r="P16" s="22">
        <v>416</v>
      </c>
      <c r="Q16" s="22">
        <f>SUM(F16:P16)</f>
        <v>31916</v>
      </c>
      <c r="R16" s="22">
        <f>Q16*1%</f>
        <v>319.16</v>
      </c>
      <c r="S16" s="22">
        <v>8000</v>
      </c>
      <c r="T16" s="22">
        <f>Q16*18%</f>
        <v>5744.88</v>
      </c>
      <c r="U16" s="22">
        <f>Q16*1.5%</f>
        <v>478.74</v>
      </c>
      <c r="V16" s="22">
        <f>SUM(R16:U16)</f>
        <v>14542.78</v>
      </c>
      <c r="W16" s="22">
        <f>Q16-V16</f>
        <v>17373.22</v>
      </c>
    </row>
    <row r="17" spans="1:23" s="23" customFormat="1" ht="93" customHeight="1" thickBot="1">
      <c r="A17" s="21">
        <v>2</v>
      </c>
      <c r="B17" s="27">
        <v>2</v>
      </c>
      <c r="C17" s="24" t="s">
        <v>27</v>
      </c>
      <c r="D17" s="24" t="s">
        <v>29</v>
      </c>
      <c r="E17" s="25">
        <v>22</v>
      </c>
      <c r="F17" s="22">
        <v>9800</v>
      </c>
      <c r="G17" s="22">
        <v>700</v>
      </c>
      <c r="H17" s="22">
        <v>2058</v>
      </c>
      <c r="I17" s="22">
        <v>9800</v>
      </c>
      <c r="J17" s="22">
        <v>2940</v>
      </c>
      <c r="K17" s="22"/>
      <c r="L17" s="22"/>
      <c r="M17" s="22"/>
      <c r="N17" s="22"/>
      <c r="O17" s="22"/>
      <c r="P17" s="22">
        <v>416</v>
      </c>
      <c r="Q17" s="22">
        <f>SUM(F17:P17)</f>
        <v>25714</v>
      </c>
      <c r="R17" s="22">
        <f>Q17*1%</f>
        <v>257.14</v>
      </c>
      <c r="S17" s="22">
        <v>7000</v>
      </c>
      <c r="T17" s="22">
        <f>Q17*18%</f>
        <v>4628.5199999999995</v>
      </c>
      <c r="U17" s="22">
        <f>Q17*1.5%</f>
        <v>385.71</v>
      </c>
      <c r="V17" s="22">
        <f>SUM(R17:U17)</f>
        <v>12271.369999999999</v>
      </c>
      <c r="W17" s="22">
        <f>Q17-V17</f>
        <v>13442.630000000001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21000</v>
      </c>
      <c r="G18" s="35">
        <f t="shared" si="0"/>
        <v>1400</v>
      </c>
      <c r="H18" s="35">
        <f t="shared" si="0"/>
        <v>7098</v>
      </c>
      <c r="I18" s="35">
        <f t="shared" si="0"/>
        <v>21000</v>
      </c>
      <c r="J18" s="35">
        <f t="shared" si="0"/>
        <v>6300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832</v>
      </c>
      <c r="Q18" s="35">
        <f t="shared" si="1"/>
        <v>57630</v>
      </c>
      <c r="R18" s="35">
        <f t="shared" si="1"/>
        <v>576.3</v>
      </c>
      <c r="S18" s="35">
        <f t="shared" si="1"/>
        <v>15000</v>
      </c>
      <c r="T18" s="35">
        <f t="shared" si="1"/>
        <v>10373.4</v>
      </c>
      <c r="U18" s="35">
        <f t="shared" si="1"/>
        <v>864.45</v>
      </c>
      <c r="V18" s="35">
        <f t="shared" si="1"/>
        <v>26814.15</v>
      </c>
      <c r="W18" s="35">
        <f t="shared" si="1"/>
        <v>30815.850000000002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2023-06-19T11:57:31Z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