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ЮТИЙ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'ЛЮТИЙ'!$13:$13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<sst xmlns="http://schemas.openxmlformats.org/spreadsheetml/2006/main" count="56" uniqueCount="40">
  <si>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</si>
  <si>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</si>
  <si>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</si>
  <si>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</si>
  <si>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</si>
  <si>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</si>
  <si>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</si>
  <si>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</si>
  <si>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</si>
  <si>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</si>
  <si>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</si>
  <si>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</si>
  <si>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</si>
  <si>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</si>
  <si>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</si>
  <si>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</si>
  <si>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</si>
  <si>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</si>
  <si>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</si>
  <si>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</si>
  <si>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</si>
  <si>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</si>
  <si>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</si>
  <si>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</si>
  <si>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</si>
  <si>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</si>
  <si>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</si>
  <si>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</si>
  <si>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</si>
  <si>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</si>
  <si>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</si>
  <si>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</si>
  <si>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</si>
  <si>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</si>
  <si>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</si>
  <si>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</si>
  <si>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</si>
  <si>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</si>
  <si>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</si>
  <si>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ЛЮТИЙ 2022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</si>
</sst>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1" fillId="0" borderId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K1">
      <selection activeCell="W18" sqref="W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39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12" t="s">
        <v>7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20</v>
      </c>
      <c r="F16" s="23">
        <f>12800+800</f>
        <v>13600</v>
      </c>
      <c r="G16" s="23">
        <f>600</f>
        <v>600</v>
      </c>
      <c r="H16" s="23">
        <v>360</v>
      </c>
      <c r="I16" s="23">
        <f>3072+192</f>
        <v>3264</v>
      </c>
      <c r="J16" s="23">
        <v>2560</v>
      </c>
      <c r="K16" s="23"/>
      <c r="L16" s="23"/>
      <c r="M16" s="23"/>
      <c r="N16" s="23"/>
      <c r="O16" s="23"/>
      <c r="P16" s="23"/>
      <c r="Q16" s="23">
        <f>SUM(F16:P16)</f>
        <v>20384</v>
      </c>
      <c r="R16" s="23">
        <v>203.84</v>
      </c>
      <c r="S16" s="23">
        <v>7000</v>
      </c>
      <c r="T16" s="23">
        <v>3669.12</v>
      </c>
      <c r="U16" s="23">
        <v>305.76</v>
      </c>
      <c r="V16" s="23">
        <f>SUM(R16:U16)</f>
        <v>11178.72</v>
      </c>
      <c r="W16" s="23">
        <f>Q16-V16</f>
        <v>9205.28</v>
      </c>
    </row>
    <row r="17" spans="1:23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20</v>
      </c>
      <c r="F17" s="23">
        <f>11300+700</f>
        <v>12000</v>
      </c>
      <c r="G17" s="23">
        <v>600</v>
      </c>
      <c r="H17" s="23">
        <v>280</v>
      </c>
      <c r="I17" s="23">
        <f>5650+350</f>
        <v>6000</v>
      </c>
      <c r="J17" s="23">
        <f>210+2260</f>
        <v>2470</v>
      </c>
      <c r="K17" s="23"/>
      <c r="L17" s="23"/>
      <c r="M17" s="23"/>
      <c r="N17" s="23"/>
      <c r="O17" s="23"/>
      <c r="P17" s="23"/>
      <c r="Q17" s="23">
        <f>SUM(F17:P17)</f>
        <v>21350</v>
      </c>
      <c r="R17" s="23"/>
      <c r="S17" s="23">
        <v>7000</v>
      </c>
      <c r="T17" s="23">
        <v>3843</v>
      </c>
      <c r="U17" s="23">
        <v>320.25</v>
      </c>
      <c r="V17" s="23">
        <f>SUM(R17:U17)</f>
        <v>11163.25</v>
      </c>
      <c r="W17" s="23">
        <f>Q17-V17</f>
        <v>10186.75</v>
      </c>
    </row>
    <row r="18" spans="1:23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20</v>
      </c>
      <c r="F18" s="23">
        <f>11300+221.05</f>
        <v>11521.05</v>
      </c>
      <c r="G18" s="23">
        <v>700</v>
      </c>
      <c r="H18" s="23">
        <v>88.42</v>
      </c>
      <c r="I18" s="23">
        <f>79.58+4068</f>
        <v>4147.58</v>
      </c>
      <c r="J18" s="23">
        <f>66.32+2260</f>
        <v>2326.32</v>
      </c>
      <c r="K18" s="23"/>
      <c r="L18" s="23"/>
      <c r="M18" s="23"/>
      <c r="N18" s="23"/>
      <c r="O18" s="23"/>
      <c r="P18" s="23"/>
      <c r="Q18" s="23">
        <f>SUM(F18:P18)</f>
        <v>18783.37</v>
      </c>
      <c r="R18" s="23"/>
      <c r="S18" s="23">
        <v>6500</v>
      </c>
      <c r="T18" s="23">
        <v>3381.01</v>
      </c>
      <c r="U18" s="23">
        <v>281.75</v>
      </c>
      <c r="V18" s="23">
        <f>SUM(R18:U18)</f>
        <v>10162.76</v>
      </c>
      <c r="W18" s="23">
        <f>Q18-V18</f>
        <v>8620.609999999999</v>
      </c>
    </row>
    <row r="19" spans="1:24" ht="38.25" customHeight="1" thickBot="1">
      <c r="A19" s="33"/>
      <c r="B19" s="34"/>
      <c r="C19" s="43" t="s">
        <v>19</v>
      </c>
      <c r="D19" s="44"/>
      <c r="E19" s="35"/>
      <c r="F19" s="36">
        <f>SUM(F16:F18)</f>
        <v>37121.05</v>
      </c>
      <c r="G19" s="36">
        <f aca="true" t="shared" si="0" ref="G19:W19">SUM(G16:G18)</f>
        <v>1900</v>
      </c>
      <c r="H19" s="36">
        <f t="shared" si="0"/>
        <v>728.42</v>
      </c>
      <c r="I19" s="36">
        <f t="shared" si="0"/>
        <v>13411.58</v>
      </c>
      <c r="J19" s="36">
        <f t="shared" si="0"/>
        <v>7356.32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0</v>
      </c>
      <c r="Q19" s="36">
        <f t="shared" si="0"/>
        <v>60517.369999999995</v>
      </c>
      <c r="R19" s="36">
        <f t="shared" si="0"/>
        <v>203.84</v>
      </c>
      <c r="S19" s="36">
        <f t="shared" si="0"/>
        <v>20500</v>
      </c>
      <c r="T19" s="36">
        <f t="shared" si="0"/>
        <v>10893.130000000001</v>
      </c>
      <c r="U19" s="36">
        <f t="shared" si="0"/>
        <v>907.76</v>
      </c>
      <c r="V19" s="36">
        <f t="shared" si="0"/>
        <v>32504.730000000003</v>
      </c>
      <c r="W19" s="36">
        <f t="shared" si="0"/>
        <v>28012.64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k-522</cp:lastModifiedBy>
  <cp:lastPrinted>2022-01-13T14:21:05Z</cp:lastPrinted>
  <dcterms:created xsi:type="dcterms:W3CDTF">2003-05-15T10:58:21Z</dcterms:created>
  <dcterms:modified xsi:type="dcterms:W3CDTF">2022-05-02T13:35:49Z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