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0" yWindow="108" windowWidth="15456" windowHeight="10512" activeTab="0"/>
  </bookViews>
  <sheets>
    <sheet name="оригінал" sheetId="1" r:id="rId1"/>
  </sheets>
  <definedNames>
    <definedName name="_xlnm.Print_Titles" localSheetId="0">'оригінал'!$8:$9</definedName>
    <definedName name="_xlnm.Print_Area" localSheetId="0">'оригінал'!$A$1:$J$108</definedName>
  </definedNames>
  <calcPr fullCalcOnLoad="1"/>
</workbook>
</file>

<file path=xl/sharedStrings.xml><?xml version="1.0" encoding="utf-8"?>
<sst xmlns="http://schemas.openxmlformats.org/spreadsheetml/2006/main" count="472" uniqueCount="305">
  <si>
    <t xml:space="preserve">                                                         до рішення обласної ради</t>
  </si>
  <si>
    <t xml:space="preserve">                                                          від____________№______</t>
  </si>
  <si>
    <t>Загальний фонд</t>
  </si>
  <si>
    <t>Спеціальний фонд</t>
  </si>
  <si>
    <t>ВСЬОГО</t>
  </si>
  <si>
    <t>від                    №</t>
  </si>
  <si>
    <t>0822</t>
  </si>
  <si>
    <t>0829</t>
  </si>
  <si>
    <t>Директор департаменту фінансів</t>
  </si>
  <si>
    <t>облдержадміністрації</t>
  </si>
  <si>
    <t>Ірина Мацькевич</t>
  </si>
  <si>
    <t>4020</t>
  </si>
  <si>
    <t>1014020</t>
  </si>
  <si>
    <t>1014082</t>
  </si>
  <si>
    <t>4082</t>
  </si>
  <si>
    <t>Інші заходи в галузі культури і мистецтва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</si>
  <si>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</si>
  <si>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</si>
  <si>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</si>
  <si>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</si>
  <si>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</si>
  <si>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</si>
  <si>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</si>
  <si>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</si>
  <si>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</si>
  <si>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(грн)</t>
  </si>
  <si>
    <t>1</t>
  </si>
  <si>
    <t>2</t>
  </si>
  <si>
    <t>3</t>
  </si>
  <si>
    <t xml:space="preserve"> 1010000</t>
  </si>
  <si>
    <t>Фінансова підтримка філармоній, художніх і музичних колективів, ансамблів, концертних та циркових організацій</t>
  </si>
  <si>
    <t>4081</t>
  </si>
  <si>
    <t>1014081</t>
  </si>
  <si>
    <t xml:space="preserve">Регіональна цільова програма «Просвіта ХХІ століття» на 2017-2021 роки </t>
  </si>
  <si>
    <t xml:space="preserve">Фінансова підтримка філармоній, художніх і музичних колективів, ансамблів, концертних та циркових організацій </t>
  </si>
  <si>
    <t>Регіональна цільова програма "Відродження Галича як давньої столиці України" на 2018-2021 роки</t>
  </si>
  <si>
    <t xml:space="preserve"> 1014020</t>
  </si>
  <si>
    <t>1110000</t>
  </si>
  <si>
    <t>1115062</t>
  </si>
  <si>
    <t>5062</t>
  </si>
  <si>
    <t>0810</t>
  </si>
  <si>
    <t>0910000</t>
  </si>
  <si>
    <t>0913112</t>
  </si>
  <si>
    <t>3112</t>
  </si>
  <si>
    <t>1040</t>
  </si>
  <si>
    <t>Заходи державної політики з питань дітей та їх соціального захисту</t>
  </si>
  <si>
    <t>Регіональна цільова програма соціального захисту і підтримки дітей-сиріт та дітей, позбавлених батьківського піклування, захисту їх житлових прав, попередження дитячої бездоглядності та безпритульності на 2016-2020 рр.</t>
  </si>
  <si>
    <t>3240</t>
  </si>
  <si>
    <t>1090</t>
  </si>
  <si>
    <t>Інщі заклади та заходи</t>
  </si>
  <si>
    <t>3242</t>
  </si>
  <si>
    <t>Інші заходи у сфері соціального захисту і соціального забезпечення</t>
  </si>
  <si>
    <t>Обласна комплексна Програма соціального захисту населення Івано-Франківської області на 2017-2021 роки</t>
  </si>
  <si>
    <t>081000</t>
  </si>
  <si>
    <t>2152</t>
  </si>
  <si>
    <t>Регіональна цільова програма розвитку первинної медико-санітарної допомоги на засадах сімейної медицини на період до 2020 року</t>
  </si>
  <si>
    <t>0712152</t>
  </si>
  <si>
    <t>0763</t>
  </si>
  <si>
    <t>Інші програми та заходи у сфері охорони здоров'я</t>
  </si>
  <si>
    <t>071000</t>
  </si>
  <si>
    <t>Управління спорту облдержадміністрації</t>
  </si>
  <si>
    <t>Служба у справах дітей облдержадміністрації</t>
  </si>
  <si>
    <t>Управління культури, національностей та релігій облдержадміністрації</t>
  </si>
  <si>
    <t>Департамент соціальної політики облдержадміністрації</t>
  </si>
  <si>
    <t>Департамент охорони здоров'я облдержадміністрації</t>
  </si>
  <si>
    <t>Департамент освіти, науки та молодіжної політики облдержадміністрації</t>
  </si>
  <si>
    <t>Обласна цільова соціальна програма розвитку фізичної культури і спорту на 2017-2021 роки</t>
  </si>
  <si>
    <t>Управління інформаційної діяльності та комунікацій з громадськістю облдержадміністрації</t>
  </si>
  <si>
    <t>2310000</t>
  </si>
  <si>
    <t>2318410</t>
  </si>
  <si>
    <t>8410</t>
  </si>
  <si>
    <t>0830</t>
  </si>
  <si>
    <t>Фінансова підтримка засобів масової інформації</t>
  </si>
  <si>
    <t>0611162</t>
  </si>
  <si>
    <t>1162</t>
  </si>
  <si>
    <t>0990</t>
  </si>
  <si>
    <t>Інші програми та заходи у сфері освіти</t>
  </si>
  <si>
    <t>Програма розвитку освіти Івано-Франківщини на 2016-2023 роки</t>
  </si>
  <si>
    <t>рішення обласної ради від 06.06.2014 № 1259-28/2014 (зі змінами)</t>
  </si>
  <si>
    <t>Обласна цільова соціальна програма "Розвиток пластового руху Прикарпаття" на 2018-2022 роки</t>
  </si>
  <si>
    <t>0613131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</si>
  <si>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</si>
  <si>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</si>
  <si>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Програма розвитку та вдосконалення служби екстренної (швидкої) та невідкладної медичної допомоги Івано-Франківської обасті на 2018-2022 роки</t>
  </si>
  <si>
    <t>рішення Івано-Франківської обласної ради від 16.10.2015 р. № 1825-39/2015</t>
  </si>
  <si>
    <t>рішення Івано-Франківської обласної ради від 22.12.2017 р. № 744-19/2017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</si>
  <si>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</si>
  <si>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</si>
  <si>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0813242</t>
  </si>
  <si>
    <t>0813140</t>
  </si>
  <si>
    <t>6030</t>
  </si>
  <si>
    <t>0620</t>
  </si>
  <si>
    <t>Організація благоустрою населених пунктів</t>
  </si>
  <si>
    <t>7350</t>
  </si>
  <si>
    <t>0443</t>
  </si>
  <si>
    <t>Розроблення схем планування та забудови територій (містобудівної документації)</t>
  </si>
  <si>
    <t>7340</t>
  </si>
  <si>
    <t>Проектування, реставрація та охорона пам`яток архітектури</t>
  </si>
  <si>
    <t>7442</t>
  </si>
  <si>
    <t>0456</t>
  </si>
  <si>
    <t>Утримання та розвиток інших об`єктів транспортної інфраструктури</t>
  </si>
  <si>
    <t>7693</t>
  </si>
  <si>
    <t>0490</t>
  </si>
  <si>
    <t>8840</t>
  </si>
  <si>
    <t>Довгострокові кредити громадянам на будівництво/реконструкцію/придбання житла та їх повернення</t>
  </si>
  <si>
    <t>8841</t>
  </si>
  <si>
    <t>1060</t>
  </si>
  <si>
    <t>8842</t>
  </si>
  <si>
    <t>6084</t>
  </si>
  <si>
    <t>0610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</si>
  <si>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</si>
  <si>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8311</t>
  </si>
  <si>
    <t>0511</t>
  </si>
  <si>
    <t>Охорона та раціональне використання природних ресурсів</t>
  </si>
  <si>
    <t>2400000</t>
  </si>
  <si>
    <t>Департамент агропромислового розвитку облдержадміністрації</t>
  </si>
  <si>
    <t>2417110</t>
  </si>
  <si>
    <t>7110</t>
  </si>
  <si>
    <t>Реалізація програм в галузі сільського господарства</t>
  </si>
  <si>
    <t>2418830</t>
  </si>
  <si>
    <t>8830</t>
  </si>
  <si>
    <t>Довгострокові кредити індивідуальним забудовникам житла на селі та їх повернення</t>
  </si>
  <si>
    <t>2418831</t>
  </si>
  <si>
    <t>8831</t>
  </si>
  <si>
    <t>2418832</t>
  </si>
  <si>
    <t>8832</t>
  </si>
  <si>
    <t>2500000</t>
  </si>
  <si>
    <t>Управління міжнародного співробітництва, євроінтеграції та розвитку туристичної інфраструктури облдержадміністрації</t>
  </si>
  <si>
    <t>2517622</t>
  </si>
  <si>
    <t>7622</t>
  </si>
  <si>
    <t>0470</t>
  </si>
  <si>
    <t>Реалізація програм і заходів в галузі туризму та курортів</t>
  </si>
  <si>
    <t>2517630</t>
  </si>
  <si>
    <t>7630</t>
  </si>
  <si>
    <t>Реалізація програм і заходів в галузі зовнішньоекономічної діяльності</t>
  </si>
  <si>
    <t>2717440</t>
  </si>
  <si>
    <t>Департамент економічного розвитку, промисловості та інфраструктури облдержадміністрації</t>
  </si>
  <si>
    <t>2717640</t>
  </si>
  <si>
    <t>7640</t>
  </si>
  <si>
    <t>Заходи з енергозбереження</t>
  </si>
  <si>
    <t>2717693</t>
  </si>
  <si>
    <t>Інші заходи пов`язані з економічною діяльністю</t>
  </si>
  <si>
    <t>2717610</t>
  </si>
  <si>
    <t>7610</t>
  </si>
  <si>
    <t>0411</t>
  </si>
  <si>
    <t>Сприяння розвитку малого та середнього підприємництва</t>
  </si>
  <si>
    <t>2718860</t>
  </si>
  <si>
    <t>8860</t>
  </si>
  <si>
    <t>Бюджетні позички суб`єктам господарювання та їх повернення</t>
  </si>
  <si>
    <t>2718861</t>
  </si>
  <si>
    <t>8861</t>
  </si>
  <si>
    <t>2718862</t>
  </si>
  <si>
    <t>8862</t>
  </si>
  <si>
    <t>2900000</t>
  </si>
  <si>
    <t>Управління з питань цивільного захисту облдержадміністрації</t>
  </si>
  <si>
    <t>8120</t>
  </si>
  <si>
    <t>0320</t>
  </si>
  <si>
    <t>Заходи з організації рятування на водах</t>
  </si>
  <si>
    <t>2918110</t>
  </si>
  <si>
    <t>8110</t>
  </si>
  <si>
    <t>Заходи із запобігання та ліквідації надзвичайних ситуацій та наслідків стихійного лиха</t>
  </si>
  <si>
    <t>Івано-Франківська обласна державна адміністрація</t>
  </si>
  <si>
    <t>0180</t>
  </si>
  <si>
    <t>0133</t>
  </si>
  <si>
    <t>Інша діяльність у сфері державного управління</t>
  </si>
  <si>
    <t>0220180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</si>
  <si>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</si>
  <si>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</si>
  <si>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</si>
  <si>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Обласна рада</t>
  </si>
  <si>
    <t>Програма розвитку та оновлення матеріально-технічного забезпечення ОТБ "Галичина" на 2018-2022 роки</t>
  </si>
  <si>
    <t xml:space="preserve">Обласна програма пошуку та перепоховання жертв воєн, депортацій та репресій тоталітарних режимів на 2019-2021 роки </t>
  </si>
  <si>
    <t>Програма з виконання робіт із землеустрою для забезпечення оформлення права на землі лісового фонду на 2018-2022 роки</t>
  </si>
  <si>
    <t>0100000</t>
  </si>
  <si>
    <t>0110180</t>
  </si>
  <si>
    <t>0110170</t>
  </si>
  <si>
    <t>0118410</t>
  </si>
  <si>
    <t>Регіональна цільова програма розвитку молодіжного житлового будівництва в області на 2018-2022 роки</t>
  </si>
  <si>
    <t>0421</t>
  </si>
  <si>
    <t>2918120</t>
  </si>
  <si>
    <t>Департамент фінансів облдержадміністрації</t>
  </si>
  <si>
    <t>3719770</t>
  </si>
  <si>
    <t>9770</t>
  </si>
  <si>
    <t>Інші субвенції місцевим бюджетам</t>
  </si>
  <si>
    <t xml:space="preserve">Інші субвенції з місцевого бюджету </t>
  </si>
  <si>
    <t>Додаток 6</t>
  </si>
  <si>
    <t>02200000</t>
  </si>
  <si>
    <t>37000000</t>
  </si>
  <si>
    <t>до рішення обласної ради</t>
  </si>
  <si>
    <t>Обласна комплексна Програма соціального захисту населення Івано-Франківської області на 2017-2021 роки (додаткові виплати ветеранам ОУН-УПА, поховання учасників бойових дій , пільги на медичне обслуговування громадян, які постраждали в наслідок Чорнобильської катастрофи).</t>
  </si>
  <si>
    <t>Управління облдержадміністрації з питань ресурсного забезпечення</t>
  </si>
  <si>
    <t>Обласна програма поліпшення стану безпеки, гігієни праці та виробничого середовища на 2019-2023 роки</t>
  </si>
  <si>
    <t>Обласна Програма підтримки осіб, які брали участь у бойових діях на території інших держав, а також членів їх сімей на 2019-2021 роки</t>
  </si>
  <si>
    <t>рішення обласної ради від 17.05.2019 № 1129-28/2019</t>
  </si>
  <si>
    <t>рішення обласної ради від 23.12.2016 № 402-12/2016 (зі змінами)</t>
  </si>
  <si>
    <t>рішення обласної ради від 06.06.2014  № 1259-28/2014 (зі змінами)</t>
  </si>
  <si>
    <t>Регіональна цільова програма діяльності господарського підрозділу управління обласної державної адміністрації з питань ресурсного забезпечення на 2020-2022 роки</t>
  </si>
  <si>
    <t>Регіональна цільова програма забезпечення діяльності комунального підприємства Івано-Франківської обласної ради з експлуатації майна на 2020-2024 роки</t>
  </si>
  <si>
    <t>Регіональна цільова програма забезпечення діяльності Івано-Франківського обласного комунального агролісогосподарського підприємства "Івано-Франківськоблагроліс" на 2020-2024 роки</t>
  </si>
  <si>
    <t>рішення обласної ради від 23.12.2016   № 404-12/2016 (зі змінами)</t>
  </si>
  <si>
    <t>рішення обласної ради від 25.12.2015 № 49-2/2015 (зі змінами)</t>
  </si>
  <si>
    <t xml:space="preserve">рішення обласної ради від  20.09.2019 № 1193-30/2019 </t>
  </si>
  <si>
    <t>рішення обласної ради від  21.12.2018 № 1035-26/2018</t>
  </si>
  <si>
    <t>рішення обласної ради від  02.03.2018 № 819-20/2018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</si>
  <si>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</si>
  <si>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</si>
  <si>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Надання бюджетних позичок суб`єктам господарювання</t>
  </si>
  <si>
    <t>Повернення бюджетних позичок, наданих суб`єктам господарювання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</si>
  <si>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</si>
  <si>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</si>
  <si>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>Регіональна цільова програма ведення містобудівного кадастру Івано-Франківської області на 2020-2025 роки</t>
  </si>
  <si>
    <t>Забезпечення діяльності інших закладів в галузі культури і мистецтва</t>
  </si>
  <si>
    <t>Регіональна цільова програма соціального захисту працівників, зайнятих на роботах із шкідливими і важкими умовами праці, на 2020-2024 роки</t>
  </si>
  <si>
    <t>рішення обласної ради від 20.09.2019 № 1194-30/2019</t>
  </si>
  <si>
    <t xml:space="preserve">Регіональна цільова програма протипожежного захисту обласних закладів освіти, охорони здоров'я, культури та соціального захисту на 2018-2021 роки </t>
  </si>
  <si>
    <t>1900000</t>
  </si>
  <si>
    <t>1916030</t>
  </si>
  <si>
    <t>1917350</t>
  </si>
  <si>
    <t>1917340</t>
  </si>
  <si>
    <t>1917442</t>
  </si>
  <si>
    <t>1918840</t>
  </si>
  <si>
    <t>1918841</t>
  </si>
  <si>
    <t>1918842</t>
  </si>
  <si>
    <t>1916084</t>
  </si>
  <si>
    <t>2800000</t>
  </si>
  <si>
    <t>Управління екології та природних ресурсів облдержадміністрації</t>
  </si>
  <si>
    <t>Департамент розвитку громад та територій, дорожнього, житлово-комунального господарства, містобудування та архітектури облдержадміністрації</t>
  </si>
  <si>
    <t>2818311</t>
  </si>
  <si>
    <t>рішення обласної ради від 22.06.2018 № 880-22/2018 (зі змінами)</t>
  </si>
  <si>
    <t>рішення обласної ради від 08.12.2017 № 685-19/2017 (зі змінами)</t>
  </si>
  <si>
    <t>3717330</t>
  </si>
  <si>
    <t>Програма транспортного забезпечення діяльності Івано-Франківської обласної ради на 2019-2021 роки</t>
  </si>
  <si>
    <t>Обласна програма підтримки сімей загиблих, постраждалих учасників Революції Гідності, учасників бойових дій, осіб, які перебувають чи перебували у складі добровольчих формувань, що утворилися для захисту незалежності, суверенітету та територіальної цілісності України, та інших громадян, які залучалися і брали безпосередню участь в антитерористичній операції в районах її проведення, чи у здійсненні заходів із забезпечення національної безпеки і оборони, відсічі і стримування збройної агресії Російської Федерації в Донецькій та Луганській областях, забезпеченні їх здійснення</t>
  </si>
  <si>
    <t>Розподіл витрат місцевого бюджету на реалізацію місцевих/регіональних програм у 2021 році</t>
  </si>
  <si>
    <t xml:space="preserve">Обласна комплексна програма соціального захисту населення Івано-Франківської області на 2017-2021 роки </t>
  </si>
  <si>
    <t xml:space="preserve">Регіональна цільова програма «Духовне життя» на 2021 рік </t>
  </si>
  <si>
    <t>Регіональна цільова комплексна програма «Культура Івано–Франківщини» на 2021 рік</t>
  </si>
  <si>
    <t>0610000</t>
  </si>
  <si>
    <t>Регіональна цільова програма "Духовне життя" на 2021 рік</t>
  </si>
  <si>
    <t xml:space="preserve">рішення обласної ради від 21.09.2018 № 942-23/2018 (зі змінами) </t>
  </si>
  <si>
    <t>Обласна цільова соціальна програма "Молодь Прикарпаття" на 2021-2025 роки</t>
  </si>
  <si>
    <t>Обласна цільова соціальна програма національно-патріотичного виховання дітей та молоді на 2021-2025 роки</t>
  </si>
  <si>
    <t xml:space="preserve">рішення обласної ради від 13.12.2019 № 1293-33/2019       </t>
  </si>
  <si>
    <t>Регіональна цільова програма енергозбереження та енергоефективності Івано-Франківської області на 2021-2025 роки</t>
  </si>
  <si>
    <t>Регіональна цільова програма енергозбереження для населення Івано-Франківської області на 2021 рік</t>
  </si>
  <si>
    <t>Комплексна цільова соціальна програма розвитку цивільного захисту Івано-Франківської області на 2021 рік</t>
  </si>
  <si>
    <t>рішення обласної ради від 29.05.2020 № 1454-35/2020</t>
  </si>
  <si>
    <t>Регіональна цільова програма зовнішнього освітлення селищних та сільських населених пунктів області до 2025 року</t>
  </si>
  <si>
    <t>Регіональна цільова програма паспортизації пам`яток містобудування та архітектури Івано-Франківської області на 2021-2025 роки</t>
  </si>
  <si>
    <t xml:space="preserve">рішення обласної ради від 29.05.2020 № 1455-35/2020 </t>
  </si>
  <si>
    <t>Регіональна програма розвитку автомобільних доріг Івано-Франківської області на 2021-2025 роки</t>
  </si>
  <si>
    <t>Програма охорони навколишнього природного середовища Івано-Франківської області до 2025 року</t>
  </si>
  <si>
    <t>Регіональна цільова програма розвитку туризму в Івано-Франківській  області на 2021 рік</t>
  </si>
  <si>
    <t xml:space="preserve">рішення обласної ради від 25.09.2020 № 1571-37/2020     </t>
  </si>
  <si>
    <t>Регіональна цільова програма розвитку міжнародного співробітництва Івано-Франківської області на 2021 рік</t>
  </si>
  <si>
    <t xml:space="preserve">рішення обласної ради від 25.09.2020 № 1572-37/2020     </t>
  </si>
  <si>
    <t>Комплексна програма розвитку агропромислового комплексу та сільських територій Івано-Франківської області у 2021 році</t>
  </si>
  <si>
    <t>Регіональна цільова програма підтримки індивідуального житлового будівництва на селі та поліпшення житлово-побутових умов сільського населення "Власний дім" на 2021-2025 роки</t>
  </si>
  <si>
    <t xml:space="preserve">рішення обласної ради від 25.09.2020 № 1567-37/2020 </t>
  </si>
  <si>
    <t>Регіональна цільова програма «Відзначення в області 150-річчя від дня народження Василя Стефаника у 2021 році» на 2018-2021 роки</t>
  </si>
  <si>
    <t>рішення обласної ради від 21.09.2018 № 941-23/2018 (зі змінами)</t>
  </si>
  <si>
    <t>Комплексна програма "Здоров'я населення Прикарпаття 2021-2025 роки"</t>
  </si>
  <si>
    <t>Програма розвитку та фінансової підтримки комунальних некомерційних підприємств охорони здоровя Івано-Франківської обласної ради на 2020-2021 роки</t>
  </si>
  <si>
    <t>рішення обласної ради від 29.05.2020 № 1456-35/2020</t>
  </si>
  <si>
    <t>Утримання центрів фізичної культури і спорту осіб з інвалідністю і реабілітаційних шкіл</t>
  </si>
  <si>
    <t>Утримання та навчально - тренувальна робота комунальних дитячо-юнацьких спортивних шкіл</t>
  </si>
  <si>
    <t>1115021</t>
  </si>
  <si>
    <t>1115031</t>
  </si>
  <si>
    <t>5021</t>
  </si>
  <si>
    <t>5031</t>
  </si>
  <si>
    <t xml:space="preserve">рішення обласної ради від 25.09.2020 № 1568-37/2020 </t>
  </si>
  <si>
    <t>Регіональна цільова програма підтримки книговидання на 2021 рік</t>
  </si>
  <si>
    <t>Регіональна цільова програма розвитку донорства крові, її компонентів на 2021-2025 роки</t>
  </si>
  <si>
    <t>Програма розвитку місцевого самоврядування в Івано-Франківської області на 2021 рік</t>
  </si>
  <si>
    <t xml:space="preserve">рішення обласної ради від  29.05.2020 № 1457-35/2020 </t>
  </si>
  <si>
    <t>Регіональна цільова програма забезпечення діяльності комунального підприємства Івано-Франківської обласної ради "Централізована закупівельна організація Івано-Франківської обласної ради" на 2020-2024 роки</t>
  </si>
  <si>
    <t>рішення обласної ради від  31.07.2020 № 1512-36/2020</t>
  </si>
  <si>
    <t>Програма спорту вищих досягнень та організації які здійснюють фізкультурно-спортивну діяльність в регіоні</t>
  </si>
  <si>
    <t xml:space="preserve">рішення обласної ради від 13.12.2019 № 1295-33/2019 </t>
  </si>
  <si>
    <t>розпорядження облдержадміністрації від 04.12.2020 № 639</t>
  </si>
  <si>
    <t>розпорядження облдержадміністрації від 27.11.2020 № 617</t>
  </si>
  <si>
    <t>рішення обласної ради від 25.09.2020 № 1569-37/2020</t>
  </si>
  <si>
    <t xml:space="preserve">рішення обласної ради від 25.09.2020 № 1570-37/2020     </t>
  </si>
  <si>
    <t>Регіональна цільова програма розвитку малого та середнього підприємництва в Івано-Франківській області на 2021 рік</t>
  </si>
  <si>
    <t>розпорядження облдержадміністрації від 27.11.2020 № 619</t>
  </si>
  <si>
    <t>розпорядження облдержадміністрації від 27.11.2020 № 613</t>
  </si>
  <si>
    <t xml:space="preserve">Програма розвитку місцевого самоврядування в Івано-Франківській області на 2021 рік </t>
  </si>
  <si>
    <t>Програма розвитку науково-технічної та інноваційної діяльності області на 2021-2025 роки</t>
  </si>
  <si>
    <t xml:space="preserve">рішення обласної ради від  21.12.2018 № 1034-26/2018 </t>
  </si>
  <si>
    <t xml:space="preserve">рішення обласної ради від 13.12.2019 № 1294-33/2019     </t>
  </si>
  <si>
    <t>рішення обласної ради від  _ №</t>
  </si>
  <si>
    <t>Програма розвитку Дністровського регіонального ландшафтного парку на 2021-2023 роки</t>
  </si>
  <si>
    <t>рішення обласної ради від  22.06.2018 № 858-22/2018</t>
  </si>
  <si>
    <t>розпорядження облдержадміністрації від 04.12.2020 № 637</t>
  </si>
  <si>
    <t>розпорядження облдержадміністрації від 27.11.2020 № 618</t>
  </si>
  <si>
    <r>
      <t>рішення обласної ради від  21.12.2018 № 1032-26/2018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(зі змінами)</t>
    </r>
  </si>
  <si>
    <t>рішення обласної ради від 25.12.2015 № 42-2/2015        (зі змінами)</t>
  </si>
  <si>
    <t>розпорядження облдержадміністрації від 02.12.2020 № 633</t>
  </si>
  <si>
    <t>розпорядження облдержадміністрації від 09.11.2020 № 578</t>
  </si>
  <si>
    <t>розпорядження облдержадміністрації від 28.10.2020  № 559</t>
  </si>
  <si>
    <t>розпорядження облдержадміністрації від 28.10.2020  № 560</t>
  </si>
  <si>
    <t>рішення обласної ради від 25.09.2020 № 1566-37/2020</t>
  </si>
  <si>
    <t>рішення обласної ради від 23.12.2016 № 403-12/2016 (зі змінами)</t>
  </si>
  <si>
    <t>рішення обласної ради від 08.12.2017 № 684-19/2017 (зі змінами)</t>
  </si>
  <si>
    <t>розпорядження  облдержадміністрації від 28.10.2020 № 558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</si>
</sst>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#,##0.0"/>
    <numFmt numFmtId="195" formatCode="General_)"/>
    <numFmt numFmtId="196" formatCode="#,##0.000"/>
    <numFmt numFmtId="197" formatCode="[$€-2]\ ###,000_);[Red]\([$€-2]\ ###,000\)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 Cyr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sz val="12"/>
      <color indexed="50"/>
      <name val="Times New Roman"/>
      <family val="1"/>
    </font>
    <font>
      <sz val="12"/>
      <color indexed="57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50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i/>
      <sz val="12"/>
      <name val="Times New Roman"/>
      <family val="1"/>
    </font>
    <font>
      <b/>
      <sz val="18"/>
      <name val="Times New Roman"/>
      <family val="1"/>
    </font>
    <font>
      <b/>
      <sz val="14"/>
      <color indexed="57"/>
      <name val="Times New Roman"/>
      <family val="1"/>
    </font>
    <font>
      <sz val="14"/>
      <color indexed="57"/>
      <name val="Times New Roman"/>
      <family val="1"/>
    </font>
    <font>
      <b/>
      <sz val="14"/>
      <color indexed="50"/>
      <name val="Times New Roman"/>
      <family val="1"/>
    </font>
    <font>
      <sz val="14"/>
      <color indexed="50"/>
      <name val="Times New Roman"/>
      <family val="1"/>
    </font>
    <font>
      <b/>
      <sz val="14"/>
      <name val="Arial"/>
      <family val="0"/>
    </font>
    <font>
      <sz val="14"/>
      <name val="Arial"/>
      <family val="0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53" applyFont="1" applyAlignment="1">
      <alignment horizontal="left" wrapText="1"/>
      <protection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15" fillId="0" borderId="0" xfId="0" applyNumberFormat="1" applyFont="1" applyFill="1" applyAlignment="1">
      <alignment/>
    </xf>
    <xf numFmtId="49" fontId="15" fillId="0" borderId="0" xfId="0" applyNumberFormat="1" applyFont="1" applyAlignment="1">
      <alignment/>
    </xf>
    <xf numFmtId="49" fontId="16" fillId="0" borderId="0" xfId="0" applyNumberFormat="1" applyFont="1" applyFill="1" applyAlignment="1">
      <alignment/>
    </xf>
    <xf numFmtId="49" fontId="16" fillId="0" borderId="0" xfId="0" applyNumberFormat="1" applyFont="1" applyAlignment="1">
      <alignment/>
    </xf>
    <xf numFmtId="49" fontId="17" fillId="0" borderId="0" xfId="0" applyNumberFormat="1" applyFont="1" applyFill="1" applyAlignment="1">
      <alignment/>
    </xf>
    <xf numFmtId="49" fontId="17" fillId="0" borderId="0" xfId="0" applyNumberFormat="1" applyFont="1" applyAlignment="1">
      <alignment/>
    </xf>
    <xf numFmtId="0" fontId="6" fillId="4" borderId="10" xfId="0" applyFont="1" applyFill="1" applyBorder="1" applyAlignment="1">
      <alignment horizontal="center" wrapText="1"/>
    </xf>
    <xf numFmtId="49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/>
    </xf>
    <xf numFmtId="49" fontId="6" fillId="4" borderId="10" xfId="0" applyNumberFormat="1" applyFont="1" applyFill="1" applyBorder="1" applyAlignment="1">
      <alignment horizontal="center" wrapText="1"/>
    </xf>
    <xf numFmtId="0" fontId="17" fillId="4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49" fontId="20" fillId="4" borderId="10" xfId="0" applyNumberFormat="1" applyFont="1" applyFill="1" applyBorder="1" applyAlignment="1">
      <alignment horizontal="center" wrapText="1"/>
    </xf>
    <xf numFmtId="49" fontId="4" fillId="4" borderId="10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8" fillId="4" borderId="0" xfId="0" applyFont="1" applyFill="1" applyAlignment="1">
      <alignment/>
    </xf>
    <xf numFmtId="49" fontId="4" fillId="4" borderId="10" xfId="0" applyNumberFormat="1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left" vertical="center" wrapText="1"/>
    </xf>
    <xf numFmtId="0" fontId="0" fillId="4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3" fontId="12" fillId="4" borderId="10" xfId="0" applyNumberFormat="1" applyFont="1" applyFill="1" applyBorder="1" applyAlignment="1">
      <alignment horizontal="center" wrapText="1"/>
    </xf>
    <xf numFmtId="3" fontId="13" fillId="4" borderId="10" xfId="0" applyNumberFormat="1" applyFont="1" applyFill="1" applyBorder="1" applyAlignment="1">
      <alignment horizontal="center"/>
    </xf>
    <xf numFmtId="3" fontId="13" fillId="4" borderId="10" xfId="0" applyNumberFormat="1" applyFont="1" applyFill="1" applyBorder="1" applyAlignment="1">
      <alignment horizontal="center" wrapText="1"/>
    </xf>
    <xf numFmtId="4" fontId="13" fillId="0" borderId="0" xfId="0" applyNumberFormat="1" applyFont="1" applyFill="1" applyAlignment="1">
      <alignment/>
    </xf>
    <xf numFmtId="0" fontId="12" fillId="0" borderId="0" xfId="53" applyFont="1" applyAlignment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0" fontId="4" fillId="4" borderId="10" xfId="0" applyFont="1" applyFill="1" applyBorder="1" applyAlignment="1">
      <alignment vertical="center" wrapText="1"/>
    </xf>
    <xf numFmtId="4" fontId="6" fillId="32" borderId="10" xfId="0" applyNumberFormat="1" applyFont="1" applyFill="1" applyBorder="1" applyAlignment="1">
      <alignment vertical="center" wrapText="1"/>
    </xf>
    <xf numFmtId="0" fontId="11" fillId="0" borderId="0" xfId="53" applyFont="1" applyAlignment="1">
      <alignment wrapText="1"/>
      <protection/>
    </xf>
    <xf numFmtId="3" fontId="12" fillId="32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vertical="center" wrapText="1"/>
    </xf>
    <xf numFmtId="3" fontId="12" fillId="33" borderId="10" xfId="0" applyNumberFormat="1" applyFont="1" applyFill="1" applyBorder="1" applyAlignment="1">
      <alignment horizontal="center" wrapText="1"/>
    </xf>
    <xf numFmtId="3" fontId="13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3" fontId="13" fillId="33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3" fontId="30" fillId="0" borderId="10" xfId="0" applyNumberFormat="1" applyFont="1" applyFill="1" applyBorder="1" applyAlignment="1">
      <alignment horizontal="center" wrapText="1"/>
    </xf>
    <xf numFmtId="3" fontId="28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3" fontId="28" fillId="0" borderId="10" xfId="0" applyNumberFormat="1" applyFont="1" applyFill="1" applyBorder="1" applyAlignment="1">
      <alignment horizontal="center"/>
    </xf>
    <xf numFmtId="3" fontId="28" fillId="34" borderId="10" xfId="0" applyNumberFormat="1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12" fillId="34" borderId="10" xfId="0" applyNumberFormat="1" applyFont="1" applyFill="1" applyBorder="1" applyAlignment="1">
      <alignment horizontal="center" wrapText="1"/>
    </xf>
    <xf numFmtId="3" fontId="13" fillId="34" borderId="10" xfId="0" applyNumberFormat="1" applyFont="1" applyFill="1" applyBorder="1" applyAlignment="1">
      <alignment horizontal="center" wrapText="1"/>
    </xf>
    <xf numFmtId="49" fontId="13" fillId="34" borderId="10" xfId="0" applyNumberFormat="1" applyFont="1" applyFill="1" applyBorder="1" applyAlignment="1">
      <alignment horizontal="left" vertical="center" wrapText="1"/>
    </xf>
    <xf numFmtId="3" fontId="13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vertical="center" wrapText="1"/>
    </xf>
    <xf numFmtId="49" fontId="12" fillId="4" borderId="10" xfId="0" applyNumberFormat="1" applyFont="1" applyFill="1" applyBorder="1" applyAlignment="1">
      <alignment horizontal="center"/>
    </xf>
    <xf numFmtId="49" fontId="12" fillId="4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center" wrapText="1"/>
    </xf>
    <xf numFmtId="0" fontId="11" fillId="0" borderId="0" xfId="53" applyFont="1" applyAlignment="1">
      <alignment horizontal="left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ки до сесії останні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view="pageBreakPreview" zoomScale="75" zoomScaleNormal="75" zoomScaleSheetLayoutView="75" zoomScalePageLayoutView="0" workbookViewId="0" topLeftCell="B4">
      <pane ySplit="7" topLeftCell="A54" activePane="bottomLeft" state="frozen"/>
      <selection pane="topLeft" activeCell="A4" sqref="A4"/>
      <selection pane="bottomLeft" activeCell="G55" sqref="G55"/>
    </sheetView>
  </sheetViews>
  <sheetFormatPr defaultColWidth="9.140625" defaultRowHeight="12.75"/>
  <cols>
    <col min="1" max="1" width="18.7109375" style="29" customWidth="1"/>
    <col min="2" max="2" width="17.57421875" style="8" customWidth="1"/>
    <col min="3" max="3" width="17.140625" style="30" customWidth="1"/>
    <col min="4" max="4" width="50.8515625" style="6" customWidth="1"/>
    <col min="5" max="5" width="73.00390625" style="2" customWidth="1"/>
    <col min="6" max="6" width="26.140625" style="2" customWidth="1"/>
    <col min="7" max="7" width="21.57421875" style="64" customWidth="1"/>
    <col min="8" max="10" width="16.57421875" style="65" customWidth="1"/>
    <col min="11" max="11" width="18.28125" style="0" customWidth="1"/>
    <col min="15" max="15" width="14.421875" style="0" bestFit="1" customWidth="1"/>
  </cols>
  <sheetData>
    <row r="1" spans="1:10" ht="18">
      <c r="A1" s="23"/>
      <c r="B1" s="7"/>
      <c r="C1" s="24"/>
      <c r="D1" s="5"/>
      <c r="E1" s="1"/>
      <c r="F1" s="1"/>
      <c r="G1" s="49"/>
      <c r="H1" s="50"/>
      <c r="I1" s="142" t="s">
        <v>185</v>
      </c>
      <c r="J1" s="142"/>
    </row>
    <row r="2" spans="1:10" ht="21" customHeight="1">
      <c r="A2" s="23"/>
      <c r="B2" s="7"/>
      <c r="C2" s="24"/>
      <c r="D2" s="5"/>
      <c r="E2" s="1"/>
      <c r="F2" s="1"/>
      <c r="G2" s="49"/>
      <c r="H2" s="51" t="s">
        <v>0</v>
      </c>
      <c r="I2" s="143" t="s">
        <v>188</v>
      </c>
      <c r="J2" s="143"/>
    </row>
    <row r="3" spans="1:10" ht="19.5" customHeight="1">
      <c r="A3" s="23"/>
      <c r="B3" s="7"/>
      <c r="C3" s="24"/>
      <c r="D3" s="5"/>
      <c r="E3" s="1"/>
      <c r="F3" s="1"/>
      <c r="G3" s="49"/>
      <c r="H3" s="51" t="s">
        <v>1</v>
      </c>
      <c r="I3" s="144" t="s">
        <v>5</v>
      </c>
      <c r="J3" s="144"/>
    </row>
    <row r="4" spans="1:10" ht="18">
      <c r="A4" s="23"/>
      <c r="B4" s="7"/>
      <c r="C4" s="24"/>
      <c r="D4" s="5"/>
      <c r="E4" s="1"/>
      <c r="F4" s="1"/>
      <c r="G4" s="49"/>
      <c r="H4" s="50"/>
      <c r="I4" s="50"/>
      <c r="J4" s="50"/>
    </row>
    <row r="5" spans="1:11" ht="18.75" customHeight="1">
      <c r="A5" s="146" t="s">
        <v>233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 ht="11.25" customHeigh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</row>
    <row r="7" spans="1:10" ht="16.5" customHeight="1">
      <c r="A7" s="23"/>
      <c r="B7" s="7"/>
      <c r="C7" s="24"/>
      <c r="D7" s="5"/>
      <c r="E7" s="1"/>
      <c r="F7" s="1"/>
      <c r="G7" s="49"/>
      <c r="H7" s="52"/>
      <c r="I7" s="52"/>
      <c r="J7" s="46" t="s">
        <v>25</v>
      </c>
    </row>
    <row r="8" spans="1:10" ht="16.5" customHeight="1">
      <c r="A8" s="147" t="s">
        <v>16</v>
      </c>
      <c r="B8" s="147" t="s">
        <v>17</v>
      </c>
      <c r="C8" s="147" t="s">
        <v>18</v>
      </c>
      <c r="D8" s="141" t="s">
        <v>19</v>
      </c>
      <c r="E8" s="141" t="s">
        <v>20</v>
      </c>
      <c r="F8" s="141" t="s">
        <v>21</v>
      </c>
      <c r="G8" s="145" t="s">
        <v>22</v>
      </c>
      <c r="H8" s="145" t="s">
        <v>2</v>
      </c>
      <c r="I8" s="137" t="s">
        <v>3</v>
      </c>
      <c r="J8" s="137"/>
    </row>
    <row r="9" spans="1:10" ht="102" customHeight="1">
      <c r="A9" s="147"/>
      <c r="B9" s="147"/>
      <c r="C9" s="147"/>
      <c r="D9" s="141"/>
      <c r="E9" s="141"/>
      <c r="F9" s="141"/>
      <c r="G9" s="145"/>
      <c r="H9" s="145"/>
      <c r="I9" s="53" t="s">
        <v>23</v>
      </c>
      <c r="J9" s="54" t="s">
        <v>24</v>
      </c>
    </row>
    <row r="10" spans="1:10" ht="14.25" customHeight="1">
      <c r="A10" s="21" t="s">
        <v>26</v>
      </c>
      <c r="B10" s="21" t="s">
        <v>27</v>
      </c>
      <c r="C10" s="21" t="s">
        <v>28</v>
      </c>
      <c r="D10" s="4">
        <v>4</v>
      </c>
      <c r="E10" s="4">
        <v>5</v>
      </c>
      <c r="F10" s="18">
        <v>6</v>
      </c>
      <c r="G10" s="53">
        <v>7</v>
      </c>
      <c r="H10" s="53">
        <v>8</v>
      </c>
      <c r="I10" s="53">
        <v>9</v>
      </c>
      <c r="J10" s="54">
        <v>10</v>
      </c>
    </row>
    <row r="11" spans="1:10" s="45" customFormat="1" ht="28.5" customHeight="1">
      <c r="A11" s="35" t="s">
        <v>173</v>
      </c>
      <c r="B11" s="39"/>
      <c r="C11" s="42"/>
      <c r="D11" s="136" t="s">
        <v>169</v>
      </c>
      <c r="E11" s="136"/>
      <c r="F11" s="66"/>
      <c r="G11" s="55">
        <f>SUM(G12+G14+G15+G13)</f>
        <v>63922000</v>
      </c>
      <c r="H11" s="55">
        <f>SUM(H12+H14+H15+H13)</f>
        <v>62672000</v>
      </c>
      <c r="I11" s="55">
        <f>SUM(I12+I14+I15+I13)</f>
        <v>1250000</v>
      </c>
      <c r="J11" s="55">
        <f>SUM(J12+J14+J15+J13)</f>
        <v>1250000</v>
      </c>
    </row>
    <row r="12" spans="1:10" s="3" customFormat="1" ht="54" customHeight="1">
      <c r="A12" s="84" t="s">
        <v>176</v>
      </c>
      <c r="B12" s="82" t="s">
        <v>70</v>
      </c>
      <c r="C12" s="83" t="s">
        <v>71</v>
      </c>
      <c r="D12" s="134" t="s">
        <v>72</v>
      </c>
      <c r="E12" s="109" t="s">
        <v>286</v>
      </c>
      <c r="F12" s="113" t="s">
        <v>274</v>
      </c>
      <c r="G12" s="111">
        <v>12950000</v>
      </c>
      <c r="H12" s="111">
        <v>12950000</v>
      </c>
      <c r="I12" s="116"/>
      <c r="J12" s="116"/>
    </row>
    <row r="13" spans="1:10" s="3" customFormat="1" ht="51" customHeight="1">
      <c r="A13" s="84" t="s">
        <v>176</v>
      </c>
      <c r="B13" s="82" t="s">
        <v>70</v>
      </c>
      <c r="C13" s="83" t="s">
        <v>71</v>
      </c>
      <c r="D13" s="134"/>
      <c r="E13" s="109" t="s">
        <v>170</v>
      </c>
      <c r="F13" s="113" t="s">
        <v>203</v>
      </c>
      <c r="G13" s="111">
        <f>H13+I13</f>
        <v>1250000</v>
      </c>
      <c r="H13" s="116"/>
      <c r="I13" s="116">
        <v>1250000</v>
      </c>
      <c r="J13" s="116">
        <v>1250000</v>
      </c>
    </row>
    <row r="14" spans="1:10" s="3" customFormat="1" ht="54">
      <c r="A14" s="84" t="s">
        <v>175</v>
      </c>
      <c r="B14" s="82" t="s">
        <v>166</v>
      </c>
      <c r="C14" s="83" t="s">
        <v>167</v>
      </c>
      <c r="D14" s="109" t="s">
        <v>168</v>
      </c>
      <c r="E14" s="109" t="s">
        <v>286</v>
      </c>
      <c r="F14" s="113" t="s">
        <v>274</v>
      </c>
      <c r="G14" s="111">
        <f>H14+I14</f>
        <v>250000</v>
      </c>
      <c r="H14" s="116">
        <v>250000</v>
      </c>
      <c r="I14" s="116"/>
      <c r="J14" s="116"/>
    </row>
    <row r="15" spans="1:10" s="3" customFormat="1" ht="34.5">
      <c r="A15" s="84" t="s">
        <v>174</v>
      </c>
      <c r="B15" s="82" t="s">
        <v>162</v>
      </c>
      <c r="C15" s="83" t="s">
        <v>163</v>
      </c>
      <c r="D15" s="122" t="s">
        <v>164</v>
      </c>
      <c r="E15" s="109"/>
      <c r="F15" s="98"/>
      <c r="G15" s="111">
        <f>SUM(G16:G23)</f>
        <v>49472000</v>
      </c>
      <c r="H15" s="111">
        <f>SUM(H16:H23)</f>
        <v>49472000</v>
      </c>
      <c r="I15" s="111">
        <f>SUM(I16:I23)</f>
        <v>0</v>
      </c>
      <c r="J15" s="111">
        <f>SUM(J16:J23)</f>
        <v>0</v>
      </c>
    </row>
    <row r="16" spans="1:10" s="3" customFormat="1" ht="46.5">
      <c r="A16" s="84" t="s">
        <v>174</v>
      </c>
      <c r="B16" s="82" t="s">
        <v>162</v>
      </c>
      <c r="C16" s="83" t="s">
        <v>163</v>
      </c>
      <c r="D16" s="109" t="s">
        <v>164</v>
      </c>
      <c r="E16" s="109" t="s">
        <v>286</v>
      </c>
      <c r="F16" s="113" t="s">
        <v>274</v>
      </c>
      <c r="G16" s="111">
        <f>H16+I16</f>
        <v>13095000</v>
      </c>
      <c r="H16" s="116">
        <v>13095000</v>
      </c>
      <c r="I16" s="97"/>
      <c r="J16" s="97"/>
    </row>
    <row r="17" spans="1:10" s="15" customFormat="1" ht="46.5">
      <c r="A17" s="84" t="s">
        <v>174</v>
      </c>
      <c r="B17" s="82" t="s">
        <v>162</v>
      </c>
      <c r="C17" s="84" t="s">
        <v>163</v>
      </c>
      <c r="D17" s="115" t="s">
        <v>164</v>
      </c>
      <c r="E17" s="109" t="s">
        <v>231</v>
      </c>
      <c r="F17" s="113" t="s">
        <v>202</v>
      </c>
      <c r="G17" s="111">
        <f aca="true" t="shared" si="0" ref="G17:G23">H17+I17</f>
        <v>5427000</v>
      </c>
      <c r="H17" s="112">
        <v>5427000</v>
      </c>
      <c r="I17" s="97"/>
      <c r="J17" s="97"/>
    </row>
    <row r="18" spans="1:10" s="15" customFormat="1" ht="70.5" customHeight="1">
      <c r="A18" s="84" t="s">
        <v>174</v>
      </c>
      <c r="B18" s="82" t="s">
        <v>162</v>
      </c>
      <c r="C18" s="84" t="s">
        <v>163</v>
      </c>
      <c r="D18" s="115" t="s">
        <v>164</v>
      </c>
      <c r="E18" s="109" t="s">
        <v>171</v>
      </c>
      <c r="F18" s="113" t="s">
        <v>288</v>
      </c>
      <c r="G18" s="111">
        <f t="shared" si="0"/>
        <v>1500000</v>
      </c>
      <c r="H18" s="112">
        <v>1500000</v>
      </c>
      <c r="I18" s="97"/>
      <c r="J18" s="97"/>
    </row>
    <row r="19" spans="1:10" s="15" customFormat="1" ht="70.5" customHeight="1">
      <c r="A19" s="84"/>
      <c r="B19" s="82" t="s">
        <v>162</v>
      </c>
      <c r="C19" s="84" t="s">
        <v>163</v>
      </c>
      <c r="D19" s="115" t="s">
        <v>164</v>
      </c>
      <c r="E19" s="109" t="s">
        <v>275</v>
      </c>
      <c r="F19" s="113" t="s">
        <v>276</v>
      </c>
      <c r="G19" s="111">
        <f t="shared" si="0"/>
        <v>2349000</v>
      </c>
      <c r="H19" s="112">
        <v>2349000</v>
      </c>
      <c r="I19" s="97"/>
      <c r="J19" s="97"/>
    </row>
    <row r="20" spans="1:10" s="15" customFormat="1" ht="72">
      <c r="A20" s="84" t="s">
        <v>174</v>
      </c>
      <c r="B20" s="82" t="s">
        <v>162</v>
      </c>
      <c r="C20" s="84" t="s">
        <v>163</v>
      </c>
      <c r="D20" s="115" t="s">
        <v>164</v>
      </c>
      <c r="E20" s="109" t="s">
        <v>198</v>
      </c>
      <c r="F20" s="113" t="s">
        <v>201</v>
      </c>
      <c r="G20" s="111">
        <f t="shared" si="0"/>
        <v>1500000</v>
      </c>
      <c r="H20" s="112">
        <v>1500000</v>
      </c>
      <c r="I20" s="97"/>
      <c r="J20" s="97"/>
    </row>
    <row r="21" spans="1:10" s="15" customFormat="1" ht="81" customHeight="1">
      <c r="A21" s="84" t="s">
        <v>174</v>
      </c>
      <c r="B21" s="82" t="s">
        <v>162</v>
      </c>
      <c r="C21" s="82" t="s">
        <v>163</v>
      </c>
      <c r="D21" s="115" t="s">
        <v>164</v>
      </c>
      <c r="E21" s="109" t="s">
        <v>197</v>
      </c>
      <c r="F21" s="113" t="s">
        <v>289</v>
      </c>
      <c r="G21" s="111">
        <f t="shared" si="0"/>
        <v>20856000</v>
      </c>
      <c r="H21" s="112">
        <v>20856000</v>
      </c>
      <c r="I21" s="97"/>
      <c r="J21" s="97"/>
    </row>
    <row r="22" spans="1:10" s="3" customFormat="1" ht="63.75" customHeight="1">
      <c r="A22" s="84" t="s">
        <v>174</v>
      </c>
      <c r="B22" s="82" t="s">
        <v>162</v>
      </c>
      <c r="C22" s="83" t="s">
        <v>163</v>
      </c>
      <c r="D22" s="109" t="s">
        <v>164</v>
      </c>
      <c r="E22" s="109" t="s">
        <v>291</v>
      </c>
      <c r="F22" s="113" t="s">
        <v>290</v>
      </c>
      <c r="G22" s="111">
        <f t="shared" si="0"/>
        <v>3245000</v>
      </c>
      <c r="H22" s="116">
        <v>3245000</v>
      </c>
      <c r="I22" s="97"/>
      <c r="J22" s="97"/>
    </row>
    <row r="23" spans="1:10" s="19" customFormat="1" ht="60.75" customHeight="1">
      <c r="A23" s="84" t="s">
        <v>174</v>
      </c>
      <c r="B23" s="82" t="s">
        <v>162</v>
      </c>
      <c r="C23" s="83" t="s">
        <v>163</v>
      </c>
      <c r="D23" s="109" t="s">
        <v>164</v>
      </c>
      <c r="E23" s="115" t="s">
        <v>172</v>
      </c>
      <c r="F23" s="113" t="s">
        <v>292</v>
      </c>
      <c r="G23" s="111">
        <f t="shared" si="0"/>
        <v>1500000</v>
      </c>
      <c r="H23" s="116">
        <v>1500000</v>
      </c>
      <c r="I23" s="97"/>
      <c r="J23" s="97"/>
    </row>
    <row r="24" spans="1:10" s="41" customFormat="1" ht="27.75" customHeight="1">
      <c r="A24" s="35" t="s">
        <v>186</v>
      </c>
      <c r="B24" s="39"/>
      <c r="C24" s="40"/>
      <c r="D24" s="152" t="s">
        <v>161</v>
      </c>
      <c r="E24" s="152"/>
      <c r="F24" s="44"/>
      <c r="G24" s="55"/>
      <c r="H24" s="56"/>
      <c r="I24" s="56"/>
      <c r="J24" s="57"/>
    </row>
    <row r="25" spans="1:10" s="41" customFormat="1" ht="27.75" customHeight="1">
      <c r="A25" s="35" t="s">
        <v>186</v>
      </c>
      <c r="B25" s="39"/>
      <c r="C25" s="43"/>
      <c r="D25" s="152" t="s">
        <v>190</v>
      </c>
      <c r="E25" s="152"/>
      <c r="F25" s="44"/>
      <c r="G25" s="55">
        <f>G26</f>
        <v>10500000</v>
      </c>
      <c r="H25" s="55">
        <f>H26</f>
        <v>9500000</v>
      </c>
      <c r="I25" s="55">
        <f>I26</f>
        <v>1000000</v>
      </c>
      <c r="J25" s="55">
        <f>J26</f>
        <v>1000000</v>
      </c>
    </row>
    <row r="26" spans="1:10" s="15" customFormat="1" ht="78" customHeight="1">
      <c r="A26" s="84" t="s">
        <v>165</v>
      </c>
      <c r="B26" s="82" t="s">
        <v>162</v>
      </c>
      <c r="C26" s="84" t="s">
        <v>163</v>
      </c>
      <c r="D26" s="115" t="s">
        <v>164</v>
      </c>
      <c r="E26" s="109" t="s">
        <v>196</v>
      </c>
      <c r="F26" s="113" t="s">
        <v>213</v>
      </c>
      <c r="G26" s="111">
        <f>H26+I26</f>
        <v>10500000</v>
      </c>
      <c r="H26" s="116">
        <v>9500000</v>
      </c>
      <c r="I26" s="116">
        <v>1000000</v>
      </c>
      <c r="J26" s="116">
        <v>1000000</v>
      </c>
    </row>
    <row r="27" spans="1:10" s="34" customFormat="1" ht="34.5" customHeight="1">
      <c r="A27" s="32" t="s">
        <v>237</v>
      </c>
      <c r="B27" s="32"/>
      <c r="C27" s="32"/>
      <c r="D27" s="133" t="s">
        <v>65</v>
      </c>
      <c r="E27" s="133"/>
      <c r="F27" s="33"/>
      <c r="G27" s="55">
        <f>G28+G35</f>
        <v>17578000</v>
      </c>
      <c r="H27" s="55">
        <f>H29+H30+H31+H32+H37+H33+H34+H36</f>
        <v>8478000</v>
      </c>
      <c r="I27" s="55">
        <f>I29+I30+I31+I32+I37+I33+I34+I36</f>
        <v>9100000</v>
      </c>
      <c r="J27" s="55">
        <f>J29+J30+J31+J32+J37+J33+J34+J36</f>
        <v>9100000</v>
      </c>
    </row>
    <row r="28" spans="1:10" s="15" customFormat="1" ht="21.75" customHeight="1">
      <c r="A28" s="82" t="s">
        <v>73</v>
      </c>
      <c r="B28" s="82" t="s">
        <v>74</v>
      </c>
      <c r="C28" s="82" t="s">
        <v>75</v>
      </c>
      <c r="D28" s="121" t="s">
        <v>76</v>
      </c>
      <c r="E28" s="95"/>
      <c r="F28" s="98"/>
      <c r="G28" s="111">
        <f>G29+G30+G31+G32+G33+G34</f>
        <v>16878000</v>
      </c>
      <c r="H28" s="111">
        <f>H29+H30+H31+H32+H33+H34</f>
        <v>7778000</v>
      </c>
      <c r="I28" s="111">
        <f>I29+I30+I31+I32+I33+I34</f>
        <v>9100000</v>
      </c>
      <c r="J28" s="111">
        <f>J29+J30+J31+J32+J33+J34</f>
        <v>9100000</v>
      </c>
    </row>
    <row r="29" spans="1:10" s="15" customFormat="1" ht="66.75" customHeight="1">
      <c r="A29" s="82" t="s">
        <v>73</v>
      </c>
      <c r="B29" s="82" t="s">
        <v>74</v>
      </c>
      <c r="C29" s="82" t="s">
        <v>75</v>
      </c>
      <c r="D29" s="79" t="s">
        <v>76</v>
      </c>
      <c r="E29" s="80" t="s">
        <v>77</v>
      </c>
      <c r="F29" s="81" t="s">
        <v>296</v>
      </c>
      <c r="G29" s="85">
        <f aca="true" t="shared" si="1" ref="G29:G37">H29+I29</f>
        <v>15100000</v>
      </c>
      <c r="H29" s="86">
        <v>6000000</v>
      </c>
      <c r="I29" s="86">
        <v>9100000</v>
      </c>
      <c r="J29" s="86">
        <v>9100000</v>
      </c>
    </row>
    <row r="30" spans="1:10" s="3" customFormat="1" ht="207.75" customHeight="1">
      <c r="A30" s="82" t="s">
        <v>73</v>
      </c>
      <c r="B30" s="82" t="s">
        <v>74</v>
      </c>
      <c r="C30" s="83" t="s">
        <v>75</v>
      </c>
      <c r="D30" s="80" t="s">
        <v>76</v>
      </c>
      <c r="E30" s="80" t="s">
        <v>232</v>
      </c>
      <c r="F30" s="81" t="s">
        <v>78</v>
      </c>
      <c r="G30" s="85">
        <f t="shared" si="1"/>
        <v>100000</v>
      </c>
      <c r="H30" s="86">
        <v>100000</v>
      </c>
      <c r="I30" s="86"/>
      <c r="J30" s="86"/>
    </row>
    <row r="31" spans="1:10" s="3" customFormat="1" ht="69.75" customHeight="1">
      <c r="A31" s="82" t="s">
        <v>73</v>
      </c>
      <c r="B31" s="82" t="s">
        <v>74</v>
      </c>
      <c r="C31" s="83" t="s">
        <v>75</v>
      </c>
      <c r="D31" s="80" t="s">
        <v>76</v>
      </c>
      <c r="E31" s="80" t="s">
        <v>238</v>
      </c>
      <c r="F31" s="103" t="s">
        <v>258</v>
      </c>
      <c r="G31" s="85">
        <f t="shared" si="1"/>
        <v>30000</v>
      </c>
      <c r="H31" s="86">
        <v>30000</v>
      </c>
      <c r="I31" s="86"/>
      <c r="J31" s="85"/>
    </row>
    <row r="32" spans="1:10" s="15" customFormat="1" ht="55.5" customHeight="1">
      <c r="A32" s="84" t="s">
        <v>73</v>
      </c>
      <c r="B32" s="82" t="s">
        <v>74</v>
      </c>
      <c r="C32" s="84" t="s">
        <v>75</v>
      </c>
      <c r="D32" s="79" t="s">
        <v>76</v>
      </c>
      <c r="E32" s="80" t="s">
        <v>79</v>
      </c>
      <c r="F32" s="81" t="s">
        <v>239</v>
      </c>
      <c r="G32" s="85">
        <f t="shared" si="1"/>
        <v>450000</v>
      </c>
      <c r="H32" s="86">
        <v>450000</v>
      </c>
      <c r="I32" s="86"/>
      <c r="J32" s="86"/>
    </row>
    <row r="33" spans="1:10" s="15" customFormat="1" ht="69" customHeight="1">
      <c r="A33" s="84" t="s">
        <v>73</v>
      </c>
      <c r="B33" s="82" t="s">
        <v>74</v>
      </c>
      <c r="C33" s="84" t="s">
        <v>75</v>
      </c>
      <c r="D33" s="79" t="s">
        <v>76</v>
      </c>
      <c r="E33" s="102" t="s">
        <v>259</v>
      </c>
      <c r="F33" s="103" t="s">
        <v>228</v>
      </c>
      <c r="G33" s="85">
        <f t="shared" si="1"/>
        <v>100000</v>
      </c>
      <c r="H33" s="86">
        <v>100000</v>
      </c>
      <c r="I33" s="86"/>
      <c r="J33" s="86"/>
    </row>
    <row r="34" spans="1:10" s="15" customFormat="1" ht="69" customHeight="1">
      <c r="A34" s="84" t="s">
        <v>73</v>
      </c>
      <c r="B34" s="82" t="s">
        <v>74</v>
      </c>
      <c r="C34" s="84" t="s">
        <v>75</v>
      </c>
      <c r="D34" s="79" t="s">
        <v>76</v>
      </c>
      <c r="E34" s="102" t="s">
        <v>214</v>
      </c>
      <c r="F34" s="103" t="s">
        <v>260</v>
      </c>
      <c r="G34" s="85">
        <f t="shared" si="1"/>
        <v>1098000</v>
      </c>
      <c r="H34" s="86">
        <v>1098000</v>
      </c>
      <c r="I34" s="86"/>
      <c r="J34" s="86"/>
    </row>
    <row r="35" spans="1:10" s="15" customFormat="1" ht="69" customHeight="1">
      <c r="A35" s="84" t="s">
        <v>80</v>
      </c>
      <c r="B35" s="82" t="s">
        <v>81</v>
      </c>
      <c r="C35" s="82" t="s">
        <v>44</v>
      </c>
      <c r="D35" s="121" t="s">
        <v>82</v>
      </c>
      <c r="E35" s="102"/>
      <c r="F35" s="103"/>
      <c r="G35" s="85">
        <f>G36+G37</f>
        <v>700000</v>
      </c>
      <c r="H35" s="85">
        <f>H36+H37</f>
        <v>700000</v>
      </c>
      <c r="I35" s="85">
        <f>I36+I37</f>
        <v>0</v>
      </c>
      <c r="J35" s="85">
        <f>J36+J37</f>
        <v>0</v>
      </c>
    </row>
    <row r="36" spans="1:10" s="15" customFormat="1" ht="69" customHeight="1">
      <c r="A36" s="84" t="s">
        <v>80</v>
      </c>
      <c r="B36" s="82" t="s">
        <v>81</v>
      </c>
      <c r="C36" s="82" t="s">
        <v>44</v>
      </c>
      <c r="D36" s="79" t="s">
        <v>82</v>
      </c>
      <c r="E36" s="80" t="s">
        <v>240</v>
      </c>
      <c r="F36" s="81" t="s">
        <v>297</v>
      </c>
      <c r="G36" s="85">
        <f t="shared" si="1"/>
        <v>375000</v>
      </c>
      <c r="H36" s="86">
        <v>375000</v>
      </c>
      <c r="I36" s="86"/>
      <c r="J36" s="86"/>
    </row>
    <row r="37" spans="1:10" s="15" customFormat="1" ht="62.25" customHeight="1">
      <c r="A37" s="84" t="s">
        <v>80</v>
      </c>
      <c r="B37" s="82" t="s">
        <v>81</v>
      </c>
      <c r="C37" s="82" t="s">
        <v>44</v>
      </c>
      <c r="D37" s="79" t="s">
        <v>82</v>
      </c>
      <c r="E37" s="80" t="s">
        <v>241</v>
      </c>
      <c r="F37" s="81" t="s">
        <v>298</v>
      </c>
      <c r="G37" s="85">
        <f t="shared" si="1"/>
        <v>325000</v>
      </c>
      <c r="H37" s="116">
        <v>325000</v>
      </c>
      <c r="I37" s="97"/>
      <c r="J37" s="86"/>
    </row>
    <row r="38" spans="1:10" s="34" customFormat="1" ht="33" customHeight="1">
      <c r="A38" s="32" t="s">
        <v>37</v>
      </c>
      <c r="B38" s="32"/>
      <c r="C38" s="32"/>
      <c r="D38" s="135" t="s">
        <v>60</v>
      </c>
      <c r="E38" s="135"/>
      <c r="F38" s="33"/>
      <c r="G38" s="55">
        <f>SUM(G39+G40+G41)</f>
        <v>9929800</v>
      </c>
      <c r="H38" s="55">
        <f>SUM(H41)</f>
        <v>8157800</v>
      </c>
      <c r="I38" s="55">
        <f>SUM(I39+I40+I41)</f>
        <v>1772000</v>
      </c>
      <c r="J38" s="55">
        <f>SUM(J39+J40+J41)</f>
        <v>1772000</v>
      </c>
    </row>
    <row r="39" spans="1:10" s="20" customFormat="1" ht="78" customHeight="1">
      <c r="A39" s="82" t="s">
        <v>266</v>
      </c>
      <c r="B39" s="82" t="s">
        <v>268</v>
      </c>
      <c r="C39" s="82" t="s">
        <v>40</v>
      </c>
      <c r="D39" s="79" t="s">
        <v>264</v>
      </c>
      <c r="E39" s="130" t="s">
        <v>66</v>
      </c>
      <c r="F39" s="138" t="s">
        <v>199</v>
      </c>
      <c r="G39" s="85">
        <f>H39+I39</f>
        <v>205000</v>
      </c>
      <c r="H39" s="112"/>
      <c r="I39" s="116">
        <v>205000</v>
      </c>
      <c r="J39" s="116">
        <v>205000</v>
      </c>
    </row>
    <row r="40" spans="1:10" s="20" customFormat="1" ht="78" customHeight="1">
      <c r="A40" s="82" t="s">
        <v>267</v>
      </c>
      <c r="B40" s="82" t="s">
        <v>269</v>
      </c>
      <c r="C40" s="82" t="s">
        <v>40</v>
      </c>
      <c r="D40" s="79" t="s">
        <v>265</v>
      </c>
      <c r="E40" s="131"/>
      <c r="F40" s="139"/>
      <c r="G40" s="85">
        <f>H40+I40</f>
        <v>1567000</v>
      </c>
      <c r="H40" s="112"/>
      <c r="I40" s="116">
        <v>1567000</v>
      </c>
      <c r="J40" s="116">
        <v>1567000</v>
      </c>
    </row>
    <row r="41" spans="1:10" s="20" customFormat="1" ht="78" customHeight="1">
      <c r="A41" s="82" t="s">
        <v>38</v>
      </c>
      <c r="B41" s="82" t="s">
        <v>39</v>
      </c>
      <c r="C41" s="82" t="s">
        <v>40</v>
      </c>
      <c r="D41" s="79" t="s">
        <v>277</v>
      </c>
      <c r="E41" s="132"/>
      <c r="F41" s="140"/>
      <c r="G41" s="85">
        <f>H41+I41</f>
        <v>8157800</v>
      </c>
      <c r="H41" s="112">
        <v>8157800</v>
      </c>
      <c r="I41" s="116"/>
      <c r="J41" s="116"/>
    </row>
    <row r="42" spans="1:10" s="37" customFormat="1" ht="29.25" customHeight="1">
      <c r="A42" s="32" t="s">
        <v>59</v>
      </c>
      <c r="B42" s="32"/>
      <c r="C42" s="31"/>
      <c r="D42" s="133" t="s">
        <v>64</v>
      </c>
      <c r="E42" s="133"/>
      <c r="F42" s="33"/>
      <c r="G42" s="55">
        <f>SUM(G43:G48)</f>
        <v>34248300</v>
      </c>
      <c r="H42" s="55">
        <f>SUM(H43:H48)</f>
        <v>34248300</v>
      </c>
      <c r="I42" s="55">
        <f>SUM(I43:I48)</f>
        <v>0</v>
      </c>
      <c r="J42" s="55">
        <f>SUM(J43:J48)</f>
        <v>0</v>
      </c>
    </row>
    <row r="43" spans="1:10" s="3" customFormat="1" ht="42.75" customHeight="1">
      <c r="A43" s="82" t="s">
        <v>56</v>
      </c>
      <c r="B43" s="83">
        <v>2152</v>
      </c>
      <c r="C43" s="84" t="s">
        <v>57</v>
      </c>
      <c r="D43" s="115" t="s">
        <v>58</v>
      </c>
      <c r="E43" s="109" t="s">
        <v>261</v>
      </c>
      <c r="F43" s="110" t="s">
        <v>299</v>
      </c>
      <c r="G43" s="111">
        <f aca="true" t="shared" si="2" ref="G43:G48">H43+I43</f>
        <v>13750000</v>
      </c>
      <c r="H43" s="116">
        <v>13750000</v>
      </c>
      <c r="I43" s="97"/>
      <c r="J43" s="97"/>
    </row>
    <row r="44" spans="1:10" s="15" customFormat="1" ht="66.75" customHeight="1">
      <c r="A44" s="82" t="s">
        <v>56</v>
      </c>
      <c r="B44" s="82" t="s">
        <v>54</v>
      </c>
      <c r="C44" s="84" t="s">
        <v>57</v>
      </c>
      <c r="D44" s="115" t="s">
        <v>58</v>
      </c>
      <c r="E44" s="109" t="s">
        <v>272</v>
      </c>
      <c r="F44" s="110" t="s">
        <v>300</v>
      </c>
      <c r="G44" s="111">
        <f t="shared" si="2"/>
        <v>250000</v>
      </c>
      <c r="H44" s="112">
        <v>250000</v>
      </c>
      <c r="I44" s="97"/>
      <c r="J44" s="97"/>
    </row>
    <row r="45" spans="1:10" s="3" customFormat="1" ht="201" customHeight="1">
      <c r="A45" s="82" t="s">
        <v>56</v>
      </c>
      <c r="B45" s="83">
        <v>2152</v>
      </c>
      <c r="C45" s="84" t="s">
        <v>57</v>
      </c>
      <c r="D45" s="115" t="s">
        <v>58</v>
      </c>
      <c r="E45" s="109" t="s">
        <v>232</v>
      </c>
      <c r="F45" s="110" t="s">
        <v>195</v>
      </c>
      <c r="G45" s="111">
        <f t="shared" si="2"/>
        <v>1000000</v>
      </c>
      <c r="H45" s="116">
        <v>1000000</v>
      </c>
      <c r="I45" s="97"/>
      <c r="J45" s="97"/>
    </row>
    <row r="46" spans="1:10" s="15" customFormat="1" ht="63.75" customHeight="1">
      <c r="A46" s="82" t="s">
        <v>56</v>
      </c>
      <c r="B46" s="82" t="s">
        <v>54</v>
      </c>
      <c r="C46" s="84" t="s">
        <v>57</v>
      </c>
      <c r="D46" s="115" t="s">
        <v>58</v>
      </c>
      <c r="E46" s="115" t="s">
        <v>262</v>
      </c>
      <c r="F46" s="110" t="s">
        <v>263</v>
      </c>
      <c r="G46" s="111">
        <f t="shared" si="2"/>
        <v>19248300</v>
      </c>
      <c r="H46" s="116">
        <v>19248300</v>
      </c>
      <c r="I46" s="97"/>
      <c r="J46" s="97"/>
    </row>
    <row r="47" spans="1:10" s="15" customFormat="1" ht="78.75" customHeight="1" hidden="1">
      <c r="A47" s="72" t="s">
        <v>56</v>
      </c>
      <c r="B47" s="72" t="s">
        <v>54</v>
      </c>
      <c r="C47" s="71" t="s">
        <v>57</v>
      </c>
      <c r="D47" s="77" t="s">
        <v>58</v>
      </c>
      <c r="E47" s="73" t="s">
        <v>55</v>
      </c>
      <c r="F47" s="76" t="s">
        <v>84</v>
      </c>
      <c r="G47" s="74">
        <f t="shared" si="2"/>
        <v>0</v>
      </c>
      <c r="H47" s="75"/>
      <c r="I47" s="75"/>
      <c r="J47" s="75"/>
    </row>
    <row r="48" spans="1:10" s="15" customFormat="1" ht="78.75" customHeight="1" hidden="1">
      <c r="A48" s="72"/>
      <c r="B48" s="72" t="s">
        <v>54</v>
      </c>
      <c r="C48" s="71" t="s">
        <v>57</v>
      </c>
      <c r="D48" s="77" t="s">
        <v>58</v>
      </c>
      <c r="E48" s="73" t="s">
        <v>83</v>
      </c>
      <c r="F48" s="76" t="s">
        <v>85</v>
      </c>
      <c r="G48" s="74">
        <f t="shared" si="2"/>
        <v>0</v>
      </c>
      <c r="H48" s="75"/>
      <c r="I48" s="75"/>
      <c r="J48" s="75"/>
    </row>
    <row r="49" spans="1:10" s="34" customFormat="1" ht="35.25" customHeight="1" hidden="1">
      <c r="A49" s="32" t="s">
        <v>41</v>
      </c>
      <c r="B49" s="32"/>
      <c r="C49" s="35"/>
      <c r="D49" s="133" t="s">
        <v>61</v>
      </c>
      <c r="E49" s="133"/>
      <c r="F49" s="36"/>
      <c r="G49" s="55">
        <f>SUM(G50)</f>
        <v>0</v>
      </c>
      <c r="H49" s="55">
        <f>SUM(H50)</f>
        <v>0</v>
      </c>
      <c r="I49" s="55">
        <f>SUM(I50)</f>
        <v>0</v>
      </c>
      <c r="J49" s="55">
        <f>SUM(J50)</f>
        <v>0</v>
      </c>
    </row>
    <row r="50" spans="1:10" s="15" customFormat="1" ht="96" customHeight="1" hidden="1">
      <c r="A50" s="72" t="s">
        <v>42</v>
      </c>
      <c r="B50" s="72" t="s">
        <v>43</v>
      </c>
      <c r="C50" s="72" t="s">
        <v>44</v>
      </c>
      <c r="D50" s="77" t="s">
        <v>45</v>
      </c>
      <c r="E50" s="93" t="s">
        <v>46</v>
      </c>
      <c r="F50" s="76" t="s">
        <v>200</v>
      </c>
      <c r="G50" s="74">
        <f>H50+I50</f>
        <v>0</v>
      </c>
      <c r="H50" s="78"/>
      <c r="I50" s="75"/>
      <c r="J50" s="75"/>
    </row>
    <row r="51" spans="1:10" s="34" customFormat="1" ht="32.25" customHeight="1">
      <c r="A51" s="32" t="s">
        <v>53</v>
      </c>
      <c r="B51" s="32"/>
      <c r="C51" s="32"/>
      <c r="D51" s="133" t="s">
        <v>63</v>
      </c>
      <c r="E51" s="133"/>
      <c r="F51" s="33"/>
      <c r="G51" s="55">
        <f>SUM(G53:G58)</f>
        <v>32137400</v>
      </c>
      <c r="H51" s="55">
        <f>SUM(H53:H58)</f>
        <v>28849800</v>
      </c>
      <c r="I51" s="55">
        <f>SUM(I53:I58)</f>
        <v>3287600</v>
      </c>
      <c r="J51" s="55">
        <f>SUM(J53:J58)</f>
        <v>2043300</v>
      </c>
    </row>
    <row r="52" spans="1:10" s="20" customFormat="1" ht="30.75" customHeight="1">
      <c r="A52" s="87" t="s">
        <v>88</v>
      </c>
      <c r="B52" s="87" t="s">
        <v>47</v>
      </c>
      <c r="C52" s="87" t="s">
        <v>48</v>
      </c>
      <c r="D52" s="79" t="s">
        <v>49</v>
      </c>
      <c r="E52" s="80"/>
      <c r="F52" s="81"/>
      <c r="G52" s="111">
        <f>G53+G54+G55+G56+G57</f>
        <v>26618300</v>
      </c>
      <c r="H52" s="112"/>
      <c r="I52" s="116"/>
      <c r="J52" s="116"/>
    </row>
    <row r="53" spans="1:10" s="15" customFormat="1" ht="54" customHeight="1">
      <c r="A53" s="87" t="s">
        <v>88</v>
      </c>
      <c r="B53" s="87" t="s">
        <v>50</v>
      </c>
      <c r="C53" s="87" t="s">
        <v>48</v>
      </c>
      <c r="D53" s="79" t="s">
        <v>51</v>
      </c>
      <c r="E53" s="80" t="s">
        <v>191</v>
      </c>
      <c r="F53" s="108" t="s">
        <v>193</v>
      </c>
      <c r="G53" s="111">
        <f aca="true" t="shared" si="3" ref="G53:G58">H53+I53</f>
        <v>40000</v>
      </c>
      <c r="H53" s="112">
        <v>40000</v>
      </c>
      <c r="I53" s="116"/>
      <c r="J53" s="116"/>
    </row>
    <row r="54" spans="1:10" s="15" customFormat="1" ht="72.75" customHeight="1">
      <c r="A54" s="87" t="s">
        <v>88</v>
      </c>
      <c r="B54" s="87" t="s">
        <v>50</v>
      </c>
      <c r="C54" s="87" t="s">
        <v>48</v>
      </c>
      <c r="D54" s="79" t="s">
        <v>51</v>
      </c>
      <c r="E54" s="80" t="s">
        <v>212</v>
      </c>
      <c r="F54" s="108" t="s">
        <v>242</v>
      </c>
      <c r="G54" s="111">
        <f t="shared" si="3"/>
        <v>1244300</v>
      </c>
      <c r="H54" s="112"/>
      <c r="I54" s="116">
        <v>1244300</v>
      </c>
      <c r="J54" s="116"/>
    </row>
    <row r="55" spans="1:10" s="15" customFormat="1" ht="72.75" customHeight="1">
      <c r="A55" s="87" t="s">
        <v>88</v>
      </c>
      <c r="B55" s="87" t="s">
        <v>50</v>
      </c>
      <c r="C55" s="87" t="s">
        <v>48</v>
      </c>
      <c r="D55" s="79" t="s">
        <v>51</v>
      </c>
      <c r="E55" s="80" t="s">
        <v>192</v>
      </c>
      <c r="F55" s="108" t="s">
        <v>295</v>
      </c>
      <c r="G55" s="111">
        <f>H55+I55</f>
        <v>700000</v>
      </c>
      <c r="H55" s="112">
        <v>700000</v>
      </c>
      <c r="I55" s="116"/>
      <c r="J55" s="116"/>
    </row>
    <row r="56" spans="1:10" s="15" customFormat="1" ht="207.75" customHeight="1">
      <c r="A56" s="87" t="s">
        <v>88</v>
      </c>
      <c r="B56" s="88" t="s">
        <v>50</v>
      </c>
      <c r="C56" s="88" t="s">
        <v>48</v>
      </c>
      <c r="D56" s="79" t="s">
        <v>51</v>
      </c>
      <c r="E56" s="80" t="s">
        <v>232</v>
      </c>
      <c r="F56" s="81" t="s">
        <v>195</v>
      </c>
      <c r="G56" s="111">
        <f>H56+I56</f>
        <v>9100000</v>
      </c>
      <c r="H56" s="112">
        <v>9100000</v>
      </c>
      <c r="I56" s="116"/>
      <c r="J56" s="116"/>
    </row>
    <row r="57" spans="1:10" s="15" customFormat="1" ht="45.75" customHeight="1">
      <c r="A57" s="87" t="s">
        <v>88</v>
      </c>
      <c r="B57" s="87" t="s">
        <v>50</v>
      </c>
      <c r="C57" s="87" t="s">
        <v>48</v>
      </c>
      <c r="D57" s="79" t="s">
        <v>51</v>
      </c>
      <c r="E57" s="134" t="s">
        <v>52</v>
      </c>
      <c r="F57" s="151" t="s">
        <v>194</v>
      </c>
      <c r="G57" s="111">
        <f t="shared" si="3"/>
        <v>15534000</v>
      </c>
      <c r="H57" s="112">
        <v>13490700</v>
      </c>
      <c r="I57" s="116">
        <v>2043300</v>
      </c>
      <c r="J57" s="116">
        <v>2043300</v>
      </c>
    </row>
    <row r="58" spans="1:10" s="15" customFormat="1" ht="101.25" customHeight="1">
      <c r="A58" s="87" t="s">
        <v>89</v>
      </c>
      <c r="B58" s="87" t="s">
        <v>86</v>
      </c>
      <c r="C58" s="87" t="s">
        <v>44</v>
      </c>
      <c r="D58" s="79" t="s">
        <v>87</v>
      </c>
      <c r="E58" s="134"/>
      <c r="F58" s="151"/>
      <c r="G58" s="111">
        <f t="shared" si="3"/>
        <v>5519100</v>
      </c>
      <c r="H58" s="112">
        <v>5519100</v>
      </c>
      <c r="I58" s="116"/>
      <c r="J58" s="116"/>
    </row>
    <row r="59" spans="1:10" s="37" customFormat="1" ht="34.5" customHeight="1">
      <c r="A59" s="32" t="s">
        <v>29</v>
      </c>
      <c r="B59" s="32"/>
      <c r="C59" s="31"/>
      <c r="D59" s="135" t="s">
        <v>62</v>
      </c>
      <c r="E59" s="135"/>
      <c r="F59" s="33"/>
      <c r="G59" s="55">
        <f>SUM(G60:G67)</f>
        <v>9000000</v>
      </c>
      <c r="H59" s="55">
        <f>SUM(H60:H67)</f>
        <v>5100000</v>
      </c>
      <c r="I59" s="55">
        <f>SUM(I60:I67)</f>
        <v>3900000</v>
      </c>
      <c r="J59" s="55">
        <f>SUM(J60:J67)</f>
        <v>3900000</v>
      </c>
    </row>
    <row r="60" spans="1:10" s="91" customFormat="1" ht="72" customHeight="1">
      <c r="A60" s="89" t="s">
        <v>12</v>
      </c>
      <c r="B60" s="89" t="s">
        <v>11</v>
      </c>
      <c r="C60" s="89" t="s">
        <v>6</v>
      </c>
      <c r="D60" s="102" t="s">
        <v>30</v>
      </c>
      <c r="E60" s="102" t="s">
        <v>234</v>
      </c>
      <c r="F60" s="103" t="s">
        <v>194</v>
      </c>
      <c r="G60" s="104">
        <f aca="true" t="shared" si="4" ref="G60:G67">H60+I60</f>
        <v>40000</v>
      </c>
      <c r="H60" s="105">
        <v>40000</v>
      </c>
      <c r="I60" s="101"/>
      <c r="J60" s="101"/>
    </row>
    <row r="61" spans="1:10" s="90" customFormat="1" ht="60" customHeight="1">
      <c r="A61" s="89" t="s">
        <v>13</v>
      </c>
      <c r="B61" s="89" t="s">
        <v>14</v>
      </c>
      <c r="C61" s="89" t="s">
        <v>7</v>
      </c>
      <c r="D61" s="106" t="s">
        <v>15</v>
      </c>
      <c r="E61" s="102" t="s">
        <v>236</v>
      </c>
      <c r="F61" s="103" t="s">
        <v>301</v>
      </c>
      <c r="G61" s="104">
        <f t="shared" si="4"/>
        <v>2600000</v>
      </c>
      <c r="H61" s="107">
        <v>1200000</v>
      </c>
      <c r="I61" s="105">
        <v>1400000</v>
      </c>
      <c r="J61" s="105">
        <v>1400000</v>
      </c>
    </row>
    <row r="62" spans="1:10" s="15" customFormat="1" ht="66" customHeight="1">
      <c r="A62" s="89" t="s">
        <v>12</v>
      </c>
      <c r="B62" s="89" t="s">
        <v>11</v>
      </c>
      <c r="C62" s="89" t="s">
        <v>6</v>
      </c>
      <c r="D62" s="102" t="s">
        <v>30</v>
      </c>
      <c r="E62" s="102" t="s">
        <v>259</v>
      </c>
      <c r="F62" s="103" t="s">
        <v>228</v>
      </c>
      <c r="G62" s="104">
        <f t="shared" si="4"/>
        <v>100000</v>
      </c>
      <c r="H62" s="107">
        <v>100000</v>
      </c>
      <c r="I62" s="101"/>
      <c r="J62" s="101"/>
    </row>
    <row r="63" spans="1:10" s="15" customFormat="1" ht="69" customHeight="1">
      <c r="A63" s="89" t="s">
        <v>32</v>
      </c>
      <c r="B63" s="89" t="s">
        <v>31</v>
      </c>
      <c r="C63" s="89" t="s">
        <v>7</v>
      </c>
      <c r="D63" s="106" t="s">
        <v>211</v>
      </c>
      <c r="E63" s="102" t="s">
        <v>33</v>
      </c>
      <c r="F63" s="103" t="s">
        <v>302</v>
      </c>
      <c r="G63" s="104">
        <f t="shared" si="4"/>
        <v>1000000</v>
      </c>
      <c r="H63" s="107">
        <v>1000000</v>
      </c>
      <c r="I63" s="101"/>
      <c r="J63" s="101"/>
    </row>
    <row r="64" spans="1:10" s="15" customFormat="1" ht="61.5" customHeight="1">
      <c r="A64" s="89" t="s">
        <v>13</v>
      </c>
      <c r="B64" s="89" t="s">
        <v>14</v>
      </c>
      <c r="C64" s="89" t="s">
        <v>7</v>
      </c>
      <c r="D64" s="106" t="s">
        <v>15</v>
      </c>
      <c r="E64" s="102" t="s">
        <v>235</v>
      </c>
      <c r="F64" s="103" t="s">
        <v>258</v>
      </c>
      <c r="G64" s="104">
        <f t="shared" si="4"/>
        <v>3100000</v>
      </c>
      <c r="H64" s="107">
        <v>600000</v>
      </c>
      <c r="I64" s="105">
        <v>2500000</v>
      </c>
      <c r="J64" s="105">
        <v>2500000</v>
      </c>
    </row>
    <row r="65" spans="1:10" s="15" customFormat="1" ht="66" customHeight="1">
      <c r="A65" s="89" t="s">
        <v>36</v>
      </c>
      <c r="B65" s="89" t="s">
        <v>11</v>
      </c>
      <c r="C65" s="89" t="s">
        <v>6</v>
      </c>
      <c r="D65" s="106" t="s">
        <v>34</v>
      </c>
      <c r="E65" s="102" t="s">
        <v>35</v>
      </c>
      <c r="F65" s="103" t="s">
        <v>303</v>
      </c>
      <c r="G65" s="104">
        <f t="shared" si="4"/>
        <v>100000</v>
      </c>
      <c r="H65" s="107">
        <v>100000</v>
      </c>
      <c r="I65" s="101"/>
      <c r="J65" s="101"/>
    </row>
    <row r="66" spans="1:10" s="15" customFormat="1" ht="61.5" customHeight="1">
      <c r="A66" s="89" t="s">
        <v>36</v>
      </c>
      <c r="B66" s="89" t="s">
        <v>11</v>
      </c>
      <c r="C66" s="89" t="s">
        <v>6</v>
      </c>
      <c r="D66" s="106" t="s">
        <v>34</v>
      </c>
      <c r="E66" s="102" t="s">
        <v>236</v>
      </c>
      <c r="F66" s="103" t="s">
        <v>301</v>
      </c>
      <c r="G66" s="104">
        <f t="shared" si="4"/>
        <v>1860000</v>
      </c>
      <c r="H66" s="107">
        <v>1860000</v>
      </c>
      <c r="I66" s="101"/>
      <c r="J66" s="101"/>
    </row>
    <row r="67" spans="1:10" s="15" customFormat="1" ht="64.5" customHeight="1">
      <c r="A67" s="89" t="s">
        <v>13</v>
      </c>
      <c r="B67" s="89" t="s">
        <v>14</v>
      </c>
      <c r="C67" s="89" t="s">
        <v>7</v>
      </c>
      <c r="D67" s="106" t="s">
        <v>15</v>
      </c>
      <c r="E67" s="102" t="s">
        <v>214</v>
      </c>
      <c r="F67" s="103" t="s">
        <v>260</v>
      </c>
      <c r="G67" s="104">
        <f t="shared" si="4"/>
        <v>200000</v>
      </c>
      <c r="H67" s="107">
        <v>200000</v>
      </c>
      <c r="I67" s="101"/>
      <c r="J67" s="101"/>
    </row>
    <row r="68" spans="1:10" s="15" customFormat="1" ht="31.5" customHeight="1">
      <c r="A68" s="32" t="s">
        <v>114</v>
      </c>
      <c r="B68" s="32"/>
      <c r="C68" s="31"/>
      <c r="D68" s="133" t="s">
        <v>115</v>
      </c>
      <c r="E68" s="133"/>
      <c r="F68" s="33"/>
      <c r="G68" s="55">
        <f>G69+G70</f>
        <v>3415000</v>
      </c>
      <c r="H68" s="55">
        <f>H69+H70</f>
        <v>3000000</v>
      </c>
      <c r="I68" s="55">
        <f>I69+I70</f>
        <v>415000</v>
      </c>
      <c r="J68" s="55">
        <f>J69+J70</f>
        <v>0</v>
      </c>
    </row>
    <row r="69" spans="1:10" s="15" customFormat="1" ht="81" customHeight="1">
      <c r="A69" s="82" t="s">
        <v>116</v>
      </c>
      <c r="B69" s="82" t="s">
        <v>117</v>
      </c>
      <c r="C69" s="82" t="s">
        <v>178</v>
      </c>
      <c r="D69" s="118" t="s">
        <v>118</v>
      </c>
      <c r="E69" s="118" t="s">
        <v>256</v>
      </c>
      <c r="F69" s="110" t="s">
        <v>281</v>
      </c>
      <c r="G69" s="111">
        <f>H69+I69</f>
        <v>2000000</v>
      </c>
      <c r="H69" s="116">
        <v>2000000</v>
      </c>
      <c r="I69" s="116"/>
      <c r="J69" s="111"/>
    </row>
    <row r="70" spans="1:10" s="15" customFormat="1" ht="59.25" customHeight="1">
      <c r="A70" s="82" t="s">
        <v>119</v>
      </c>
      <c r="B70" s="82" t="s">
        <v>120</v>
      </c>
      <c r="C70" s="82"/>
      <c r="D70" s="115" t="s">
        <v>121</v>
      </c>
      <c r="E70" s="134" t="s">
        <v>257</v>
      </c>
      <c r="F70" s="151" t="s">
        <v>304</v>
      </c>
      <c r="G70" s="111">
        <f>H70+I70</f>
        <v>1415000</v>
      </c>
      <c r="H70" s="117">
        <f>H71+H72</f>
        <v>1000000</v>
      </c>
      <c r="I70" s="117">
        <f>I71+I72</f>
        <v>415000</v>
      </c>
      <c r="J70" s="117">
        <f>J71+J72</f>
        <v>0</v>
      </c>
    </row>
    <row r="71" spans="1:10" s="3" customFormat="1" ht="36">
      <c r="A71" s="82" t="s">
        <v>122</v>
      </c>
      <c r="B71" s="82" t="s">
        <v>123</v>
      </c>
      <c r="C71" s="82" t="s">
        <v>106</v>
      </c>
      <c r="D71" s="115" t="s">
        <v>204</v>
      </c>
      <c r="E71" s="134"/>
      <c r="F71" s="151"/>
      <c r="G71" s="111">
        <f>H71+I71</f>
        <v>1000000</v>
      </c>
      <c r="H71" s="112">
        <v>1000000</v>
      </c>
      <c r="I71" s="116"/>
      <c r="J71" s="116"/>
    </row>
    <row r="72" spans="1:10" s="3" customFormat="1" ht="54">
      <c r="A72" s="82" t="s">
        <v>124</v>
      </c>
      <c r="B72" s="82" t="s">
        <v>125</v>
      </c>
      <c r="C72" s="82" t="s">
        <v>106</v>
      </c>
      <c r="D72" s="115" t="s">
        <v>205</v>
      </c>
      <c r="E72" s="134"/>
      <c r="F72" s="151"/>
      <c r="G72" s="111">
        <f>H72+I72</f>
        <v>415000</v>
      </c>
      <c r="H72" s="112"/>
      <c r="I72" s="116">
        <v>415000</v>
      </c>
      <c r="J72" s="116"/>
    </row>
    <row r="73" spans="1:10" s="15" customFormat="1" ht="48" customHeight="1">
      <c r="A73" s="32" t="s">
        <v>126</v>
      </c>
      <c r="B73" s="32"/>
      <c r="C73" s="31"/>
      <c r="D73" s="133" t="s">
        <v>127</v>
      </c>
      <c r="E73" s="133"/>
      <c r="F73" s="33"/>
      <c r="G73" s="55">
        <f>G74+G75</f>
        <v>1840000</v>
      </c>
      <c r="H73" s="55">
        <f>H74+H75</f>
        <v>1840000</v>
      </c>
      <c r="I73" s="55">
        <f>I74+I75</f>
        <v>0</v>
      </c>
      <c r="J73" s="55">
        <f>J74+J75</f>
        <v>0</v>
      </c>
    </row>
    <row r="74" spans="1:10" s="15" customFormat="1" ht="75" customHeight="1">
      <c r="A74" s="82" t="s">
        <v>128</v>
      </c>
      <c r="B74" s="82" t="s">
        <v>129</v>
      </c>
      <c r="C74" s="82" t="s">
        <v>130</v>
      </c>
      <c r="D74" s="115" t="s">
        <v>131</v>
      </c>
      <c r="E74" s="109" t="s">
        <v>252</v>
      </c>
      <c r="F74" s="110" t="s">
        <v>253</v>
      </c>
      <c r="G74" s="111">
        <f>H74+I74</f>
        <v>1240000</v>
      </c>
      <c r="H74" s="112">
        <v>1240000</v>
      </c>
      <c r="I74" s="112"/>
      <c r="J74" s="116"/>
    </row>
    <row r="75" spans="1:10" s="15" customFormat="1" ht="81" customHeight="1">
      <c r="A75" s="87" t="s">
        <v>132</v>
      </c>
      <c r="B75" s="87" t="s">
        <v>133</v>
      </c>
      <c r="C75" s="87" t="s">
        <v>130</v>
      </c>
      <c r="D75" s="115" t="s">
        <v>134</v>
      </c>
      <c r="E75" s="109" t="s">
        <v>254</v>
      </c>
      <c r="F75" s="110" t="s">
        <v>255</v>
      </c>
      <c r="G75" s="111">
        <f>H75+I75</f>
        <v>600000</v>
      </c>
      <c r="H75" s="112">
        <v>600000</v>
      </c>
      <c r="I75" s="116"/>
      <c r="J75" s="116"/>
    </row>
    <row r="76" spans="1:10" s="15" customFormat="1" ht="29.25" customHeight="1">
      <c r="A76" s="32" t="s">
        <v>135</v>
      </c>
      <c r="B76" s="32"/>
      <c r="C76" s="31"/>
      <c r="D76" s="135" t="s">
        <v>136</v>
      </c>
      <c r="E76" s="135"/>
      <c r="F76" s="33"/>
      <c r="G76" s="55">
        <f>G77+G78+G79+G80+G81</f>
        <v>4050000</v>
      </c>
      <c r="H76" s="55">
        <f>H77+H78+H79+H80+H81</f>
        <v>550000</v>
      </c>
      <c r="I76" s="55">
        <f>I77+I78+I79+I80+I81</f>
        <v>3500000</v>
      </c>
      <c r="J76" s="55">
        <f>J77+J78+J79+J80+J81</f>
        <v>2000000</v>
      </c>
    </row>
    <row r="77" spans="1:10" s="15" customFormat="1" ht="75" customHeight="1">
      <c r="A77" s="129" t="s">
        <v>137</v>
      </c>
      <c r="B77" s="129" t="s">
        <v>138</v>
      </c>
      <c r="C77" s="129" t="s">
        <v>130</v>
      </c>
      <c r="D77" s="134" t="s">
        <v>139</v>
      </c>
      <c r="E77" s="109" t="s">
        <v>244</v>
      </c>
      <c r="F77" s="113" t="s">
        <v>284</v>
      </c>
      <c r="G77" s="111">
        <f aca="true" t="shared" si="5" ref="G77:G82">H77+I77</f>
        <v>200000</v>
      </c>
      <c r="H77" s="112">
        <v>200000</v>
      </c>
      <c r="I77" s="112"/>
      <c r="J77" s="116"/>
    </row>
    <row r="78" spans="1:10" s="15" customFormat="1" ht="81.75" customHeight="1">
      <c r="A78" s="129"/>
      <c r="B78" s="129"/>
      <c r="C78" s="129"/>
      <c r="D78" s="134"/>
      <c r="E78" s="109" t="s">
        <v>243</v>
      </c>
      <c r="F78" s="113" t="s">
        <v>294</v>
      </c>
      <c r="G78" s="111">
        <f t="shared" si="5"/>
        <v>2000000</v>
      </c>
      <c r="H78" s="112"/>
      <c r="I78" s="112">
        <f>J78</f>
        <v>2000000</v>
      </c>
      <c r="J78" s="112">
        <v>2000000</v>
      </c>
    </row>
    <row r="79" spans="1:10" s="15" customFormat="1" ht="64.5" customHeight="1">
      <c r="A79" s="94" t="s">
        <v>140</v>
      </c>
      <c r="B79" s="94" t="s">
        <v>101</v>
      </c>
      <c r="C79" s="94" t="s">
        <v>102</v>
      </c>
      <c r="D79" s="114" t="s">
        <v>141</v>
      </c>
      <c r="E79" s="109" t="s">
        <v>287</v>
      </c>
      <c r="F79" s="113" t="s">
        <v>285</v>
      </c>
      <c r="G79" s="111">
        <f t="shared" si="5"/>
        <v>100000</v>
      </c>
      <c r="H79" s="112">
        <v>100000</v>
      </c>
      <c r="I79" s="112"/>
      <c r="J79" s="112"/>
    </row>
    <row r="80" spans="1:10" s="15" customFormat="1" ht="49.5" customHeight="1">
      <c r="A80" s="87" t="s">
        <v>142</v>
      </c>
      <c r="B80" s="87" t="s">
        <v>143</v>
      </c>
      <c r="C80" s="87" t="s">
        <v>144</v>
      </c>
      <c r="D80" s="115" t="s">
        <v>145</v>
      </c>
      <c r="E80" s="153" t="s">
        <v>283</v>
      </c>
      <c r="F80" s="151" t="s">
        <v>282</v>
      </c>
      <c r="G80" s="111">
        <f>H80+I80</f>
        <v>250000</v>
      </c>
      <c r="H80" s="116">
        <v>250000</v>
      </c>
      <c r="I80" s="111"/>
      <c r="J80" s="111"/>
    </row>
    <row r="81" spans="1:10" s="15" customFormat="1" ht="51" customHeight="1">
      <c r="A81" s="87" t="s">
        <v>146</v>
      </c>
      <c r="B81" s="87" t="s">
        <v>147</v>
      </c>
      <c r="C81" s="87"/>
      <c r="D81" s="115" t="s">
        <v>148</v>
      </c>
      <c r="E81" s="153"/>
      <c r="F81" s="151"/>
      <c r="G81" s="111">
        <f t="shared" si="5"/>
        <v>1500000</v>
      </c>
      <c r="H81" s="117">
        <f>H82+H83</f>
        <v>0</v>
      </c>
      <c r="I81" s="117">
        <f>I82+I83</f>
        <v>1500000</v>
      </c>
      <c r="J81" s="117">
        <f>J82+J83</f>
        <v>0</v>
      </c>
    </row>
    <row r="82" spans="1:10" s="15" customFormat="1" ht="36">
      <c r="A82" s="87" t="s">
        <v>149</v>
      </c>
      <c r="B82" s="87" t="s">
        <v>150</v>
      </c>
      <c r="C82" s="87" t="s">
        <v>102</v>
      </c>
      <c r="D82" s="115" t="s">
        <v>206</v>
      </c>
      <c r="E82" s="153"/>
      <c r="F82" s="151"/>
      <c r="G82" s="111">
        <f t="shared" si="5"/>
        <v>0</v>
      </c>
      <c r="H82" s="112"/>
      <c r="I82" s="112"/>
      <c r="J82" s="116"/>
    </row>
    <row r="83" spans="1:10" s="3" customFormat="1" ht="36">
      <c r="A83" s="87" t="s">
        <v>151</v>
      </c>
      <c r="B83" s="87" t="s">
        <v>152</v>
      </c>
      <c r="C83" s="87" t="s">
        <v>102</v>
      </c>
      <c r="D83" s="115" t="s">
        <v>207</v>
      </c>
      <c r="E83" s="153"/>
      <c r="F83" s="151"/>
      <c r="G83" s="111">
        <f>H83+I83</f>
        <v>1500000</v>
      </c>
      <c r="H83" s="112"/>
      <c r="I83" s="112">
        <v>1500000</v>
      </c>
      <c r="J83" s="116"/>
    </row>
    <row r="84" spans="1:10" s="3" customFormat="1" ht="32.25" customHeight="1">
      <c r="A84" s="32" t="s">
        <v>153</v>
      </c>
      <c r="B84" s="32"/>
      <c r="C84" s="31"/>
      <c r="D84" s="135" t="s">
        <v>154</v>
      </c>
      <c r="E84" s="135"/>
      <c r="F84" s="33"/>
      <c r="G84" s="55">
        <f>G85+G86</f>
        <v>10100000</v>
      </c>
      <c r="H84" s="55">
        <f>H85+H86</f>
        <v>9332100</v>
      </c>
      <c r="I84" s="55">
        <f>I85+I86</f>
        <v>767900</v>
      </c>
      <c r="J84" s="55">
        <f>J85+J86</f>
        <v>767900</v>
      </c>
    </row>
    <row r="85" spans="1:10" s="15" customFormat="1" ht="27" customHeight="1">
      <c r="A85" s="82" t="s">
        <v>179</v>
      </c>
      <c r="B85" s="82" t="s">
        <v>155</v>
      </c>
      <c r="C85" s="82" t="s">
        <v>156</v>
      </c>
      <c r="D85" s="115" t="s">
        <v>157</v>
      </c>
      <c r="E85" s="134" t="s">
        <v>245</v>
      </c>
      <c r="F85" s="151" t="s">
        <v>246</v>
      </c>
      <c r="G85" s="111">
        <f>H85+I85</f>
        <v>5301800</v>
      </c>
      <c r="H85" s="112">
        <v>5101800</v>
      </c>
      <c r="I85" s="116">
        <v>200000</v>
      </c>
      <c r="J85" s="116">
        <v>200000</v>
      </c>
    </row>
    <row r="86" spans="1:10" s="15" customFormat="1" ht="63" customHeight="1">
      <c r="A86" s="88" t="s">
        <v>158</v>
      </c>
      <c r="B86" s="88" t="s">
        <v>159</v>
      </c>
      <c r="C86" s="92" t="s">
        <v>156</v>
      </c>
      <c r="D86" s="119" t="s">
        <v>160</v>
      </c>
      <c r="E86" s="134"/>
      <c r="F86" s="151"/>
      <c r="G86" s="111">
        <f>H86+I86</f>
        <v>4798200</v>
      </c>
      <c r="H86" s="112">
        <v>4230300</v>
      </c>
      <c r="I86" s="112">
        <v>567900</v>
      </c>
      <c r="J86" s="116">
        <v>567900</v>
      </c>
    </row>
    <row r="87" spans="1:10" s="15" customFormat="1" ht="47.25" customHeight="1">
      <c r="A87" s="32" t="s">
        <v>215</v>
      </c>
      <c r="B87" s="32"/>
      <c r="C87" s="31"/>
      <c r="D87" s="133" t="s">
        <v>226</v>
      </c>
      <c r="E87" s="133"/>
      <c r="F87" s="33"/>
      <c r="G87" s="55">
        <f>G88+G89+G90+G91+G92+G95</f>
        <v>17970500</v>
      </c>
      <c r="H87" s="55">
        <f>H88+H89+H90+H91+H92+H95</f>
        <v>7456000</v>
      </c>
      <c r="I87" s="55">
        <f>I88+I89+I90+I91+I92+I95</f>
        <v>10514500</v>
      </c>
      <c r="J87" s="55">
        <f>J88+J89+J90+J91+J92+J95</f>
        <v>9914500</v>
      </c>
    </row>
    <row r="88" spans="1:10" s="15" customFormat="1" ht="67.5" customHeight="1">
      <c r="A88" s="82" t="s">
        <v>216</v>
      </c>
      <c r="B88" s="82" t="s">
        <v>90</v>
      </c>
      <c r="C88" s="82" t="s">
        <v>91</v>
      </c>
      <c r="D88" s="115" t="s">
        <v>92</v>
      </c>
      <c r="E88" s="109" t="s">
        <v>247</v>
      </c>
      <c r="F88" s="110" t="s">
        <v>293</v>
      </c>
      <c r="G88" s="111">
        <f aca="true" t="shared" si="6" ref="G88:G97">H88+I88</f>
        <v>2000000</v>
      </c>
      <c r="H88" s="112"/>
      <c r="I88" s="116">
        <v>2000000</v>
      </c>
      <c r="J88" s="116">
        <v>2000000</v>
      </c>
    </row>
    <row r="89" spans="1:10" s="3" customFormat="1" ht="75.75" customHeight="1">
      <c r="A89" s="82" t="s">
        <v>217</v>
      </c>
      <c r="B89" s="82" t="s">
        <v>93</v>
      </c>
      <c r="C89" s="82" t="s">
        <v>94</v>
      </c>
      <c r="D89" s="115" t="s">
        <v>95</v>
      </c>
      <c r="E89" s="109" t="s">
        <v>210</v>
      </c>
      <c r="F89" s="110" t="s">
        <v>278</v>
      </c>
      <c r="G89" s="111">
        <f t="shared" si="6"/>
        <v>500000</v>
      </c>
      <c r="H89" s="112"/>
      <c r="I89" s="116">
        <v>500000</v>
      </c>
      <c r="J89" s="116">
        <v>500000</v>
      </c>
    </row>
    <row r="90" spans="1:10" s="15" customFormat="1" ht="75.75" customHeight="1">
      <c r="A90" s="82" t="s">
        <v>218</v>
      </c>
      <c r="B90" s="82" t="s">
        <v>96</v>
      </c>
      <c r="C90" s="82" t="s">
        <v>94</v>
      </c>
      <c r="D90" s="115" t="s">
        <v>97</v>
      </c>
      <c r="E90" s="109" t="s">
        <v>248</v>
      </c>
      <c r="F90" s="110" t="s">
        <v>249</v>
      </c>
      <c r="G90" s="111">
        <f t="shared" si="6"/>
        <v>414500</v>
      </c>
      <c r="H90" s="112"/>
      <c r="I90" s="116">
        <v>414500</v>
      </c>
      <c r="J90" s="116">
        <v>414500</v>
      </c>
    </row>
    <row r="91" spans="1:10" s="15" customFormat="1" ht="75.75" customHeight="1">
      <c r="A91" s="82" t="s">
        <v>219</v>
      </c>
      <c r="B91" s="82" t="s">
        <v>98</v>
      </c>
      <c r="C91" s="82" t="s">
        <v>99</v>
      </c>
      <c r="D91" s="115" t="s">
        <v>100</v>
      </c>
      <c r="E91" s="109" t="s">
        <v>250</v>
      </c>
      <c r="F91" s="110" t="s">
        <v>279</v>
      </c>
      <c r="G91" s="111">
        <f t="shared" si="6"/>
        <v>7000000</v>
      </c>
      <c r="H91" s="112"/>
      <c r="I91" s="116">
        <v>7000000</v>
      </c>
      <c r="J91" s="116">
        <v>7000000</v>
      </c>
    </row>
    <row r="92" spans="1:10" s="15" customFormat="1" ht="66" customHeight="1">
      <c r="A92" s="82" t="s">
        <v>220</v>
      </c>
      <c r="B92" s="82" t="s">
        <v>103</v>
      </c>
      <c r="C92" s="82"/>
      <c r="D92" s="115" t="s">
        <v>104</v>
      </c>
      <c r="E92" s="134" t="s">
        <v>177</v>
      </c>
      <c r="F92" s="154" t="s">
        <v>229</v>
      </c>
      <c r="G92" s="111">
        <f t="shared" si="6"/>
        <v>7600000</v>
      </c>
      <c r="H92" s="117">
        <f>H93+H94</f>
        <v>7000000</v>
      </c>
      <c r="I92" s="117">
        <f>I93+I94</f>
        <v>600000</v>
      </c>
      <c r="J92" s="117">
        <f>J93+J94</f>
        <v>0</v>
      </c>
    </row>
    <row r="93" spans="1:10" s="3" customFormat="1" ht="72">
      <c r="A93" s="82" t="s">
        <v>221</v>
      </c>
      <c r="B93" s="82" t="s">
        <v>105</v>
      </c>
      <c r="C93" s="82" t="s">
        <v>106</v>
      </c>
      <c r="D93" s="115" t="s">
        <v>208</v>
      </c>
      <c r="E93" s="134"/>
      <c r="F93" s="155"/>
      <c r="G93" s="111">
        <f t="shared" si="6"/>
        <v>7000000</v>
      </c>
      <c r="H93" s="112">
        <v>7000000</v>
      </c>
      <c r="I93" s="116"/>
      <c r="J93" s="116"/>
    </row>
    <row r="94" spans="1:10" s="3" customFormat="1" ht="72">
      <c r="A94" s="82" t="s">
        <v>222</v>
      </c>
      <c r="B94" s="82" t="s">
        <v>107</v>
      </c>
      <c r="C94" s="82" t="s">
        <v>106</v>
      </c>
      <c r="D94" s="115" t="s">
        <v>209</v>
      </c>
      <c r="E94" s="134"/>
      <c r="F94" s="155"/>
      <c r="G94" s="111">
        <f t="shared" si="6"/>
        <v>600000</v>
      </c>
      <c r="H94" s="112"/>
      <c r="I94" s="116">
        <v>600000</v>
      </c>
      <c r="J94" s="116"/>
    </row>
    <row r="95" spans="1:10" s="3" customFormat="1" ht="124.5" customHeight="1">
      <c r="A95" s="82" t="s">
        <v>223</v>
      </c>
      <c r="B95" s="82" t="s">
        <v>108</v>
      </c>
      <c r="C95" s="82" t="s">
        <v>109</v>
      </c>
      <c r="D95" s="115" t="s">
        <v>110</v>
      </c>
      <c r="E95" s="134"/>
      <c r="F95" s="156"/>
      <c r="G95" s="111">
        <f t="shared" si="6"/>
        <v>456000</v>
      </c>
      <c r="H95" s="112">
        <v>456000</v>
      </c>
      <c r="I95" s="116"/>
      <c r="J95" s="116"/>
    </row>
    <row r="96" spans="1:10" s="3" customFormat="1" ht="30" customHeight="1">
      <c r="A96" s="32" t="s">
        <v>224</v>
      </c>
      <c r="B96" s="32"/>
      <c r="C96" s="38"/>
      <c r="D96" s="135" t="s">
        <v>225</v>
      </c>
      <c r="E96" s="135"/>
      <c r="F96" s="33"/>
      <c r="G96" s="55">
        <f>G97</f>
        <v>73150000</v>
      </c>
      <c r="H96" s="55">
        <f>H97</f>
        <v>0</v>
      </c>
      <c r="I96" s="55">
        <f>I97</f>
        <v>73150000</v>
      </c>
      <c r="J96" s="55">
        <f>J97</f>
        <v>0</v>
      </c>
    </row>
    <row r="97" spans="1:10" s="3" customFormat="1" ht="53.25" customHeight="1">
      <c r="A97" s="82" t="s">
        <v>227</v>
      </c>
      <c r="B97" s="82" t="s">
        <v>111</v>
      </c>
      <c r="C97" s="82" t="s">
        <v>112</v>
      </c>
      <c r="D97" s="115" t="s">
        <v>113</v>
      </c>
      <c r="E97" s="109" t="s">
        <v>251</v>
      </c>
      <c r="F97" s="110" t="s">
        <v>280</v>
      </c>
      <c r="G97" s="111">
        <f t="shared" si="6"/>
        <v>73150000</v>
      </c>
      <c r="H97" s="112"/>
      <c r="I97" s="116">
        <v>73150000</v>
      </c>
      <c r="J97" s="86"/>
    </row>
    <row r="98" spans="1:10" s="34" customFormat="1" ht="30" customHeight="1">
      <c r="A98" s="32" t="s">
        <v>68</v>
      </c>
      <c r="B98" s="32"/>
      <c r="C98" s="38"/>
      <c r="D98" s="135" t="s">
        <v>67</v>
      </c>
      <c r="E98" s="135"/>
      <c r="F98" s="33"/>
      <c r="G98" s="55">
        <f>SUM(G99:G99)</f>
        <v>1500000</v>
      </c>
      <c r="H98" s="55">
        <f>SUM(H99:H99)</f>
        <v>1500000</v>
      </c>
      <c r="I98" s="55">
        <f>SUM(I99:I99)</f>
        <v>0</v>
      </c>
      <c r="J98" s="55">
        <f>SUM(J99:J99)</f>
        <v>0</v>
      </c>
    </row>
    <row r="99" spans="1:10" s="15" customFormat="1" ht="72" customHeight="1">
      <c r="A99" s="82" t="s">
        <v>69</v>
      </c>
      <c r="B99" s="87" t="s">
        <v>70</v>
      </c>
      <c r="C99" s="88" t="s">
        <v>71</v>
      </c>
      <c r="D99" s="123" t="s">
        <v>72</v>
      </c>
      <c r="E99" s="124" t="s">
        <v>271</v>
      </c>
      <c r="F99" s="125" t="s">
        <v>270</v>
      </c>
      <c r="G99" s="126">
        <f>H99+I99</f>
        <v>1500000</v>
      </c>
      <c r="H99" s="127">
        <v>1500000</v>
      </c>
      <c r="I99" s="128"/>
      <c r="J99" s="128"/>
    </row>
    <row r="100" spans="1:10" s="47" customFormat="1" ht="18.75" customHeight="1">
      <c r="A100" s="35" t="s">
        <v>187</v>
      </c>
      <c r="B100" s="39"/>
      <c r="C100" s="43"/>
      <c r="D100" s="135" t="s">
        <v>180</v>
      </c>
      <c r="E100" s="135"/>
      <c r="F100" s="66"/>
      <c r="G100" s="55">
        <f>G101+G103+G104+G102</f>
        <v>15166100</v>
      </c>
      <c r="H100" s="55">
        <f>H101+H103+H104+H102</f>
        <v>7273600</v>
      </c>
      <c r="I100" s="55">
        <f>I101+I103+I104+I102</f>
        <v>7892500</v>
      </c>
      <c r="J100" s="55">
        <f>J101+J103+J104</f>
        <v>7892500</v>
      </c>
    </row>
    <row r="101" spans="1:11" s="47" customFormat="1" ht="65.25" customHeight="1">
      <c r="A101" s="84" t="s">
        <v>181</v>
      </c>
      <c r="B101" s="82" t="s">
        <v>182</v>
      </c>
      <c r="C101" s="83" t="s">
        <v>162</v>
      </c>
      <c r="D101" s="109" t="s">
        <v>183</v>
      </c>
      <c r="E101" s="115" t="s">
        <v>273</v>
      </c>
      <c r="F101" s="113" t="s">
        <v>274</v>
      </c>
      <c r="G101" s="111">
        <f>H101+I101</f>
        <v>10615500</v>
      </c>
      <c r="H101" s="116">
        <v>2723000</v>
      </c>
      <c r="I101" s="116">
        <v>7892500</v>
      </c>
      <c r="J101" s="116">
        <v>7892500</v>
      </c>
      <c r="K101" s="48"/>
    </row>
    <row r="102" spans="1:11" s="47" customFormat="1" ht="198" customHeight="1">
      <c r="A102" s="84" t="s">
        <v>181</v>
      </c>
      <c r="B102" s="82" t="s">
        <v>182</v>
      </c>
      <c r="C102" s="83" t="s">
        <v>162</v>
      </c>
      <c r="D102" s="109" t="s">
        <v>184</v>
      </c>
      <c r="E102" s="109" t="s">
        <v>232</v>
      </c>
      <c r="F102" s="110" t="s">
        <v>78</v>
      </c>
      <c r="G102" s="111">
        <f>H102+I102</f>
        <v>1281000</v>
      </c>
      <c r="H102" s="116">
        <v>1281000</v>
      </c>
      <c r="I102" s="116"/>
      <c r="J102" s="116"/>
      <c r="K102" s="48"/>
    </row>
    <row r="103" spans="1:10" s="47" customFormat="1" ht="110.25" customHeight="1">
      <c r="A103" s="84" t="s">
        <v>181</v>
      </c>
      <c r="B103" s="82" t="s">
        <v>182</v>
      </c>
      <c r="C103" s="83" t="s">
        <v>162</v>
      </c>
      <c r="D103" s="109" t="s">
        <v>184</v>
      </c>
      <c r="E103" s="120" t="s">
        <v>189</v>
      </c>
      <c r="F103" s="113" t="s">
        <v>194</v>
      </c>
      <c r="G103" s="111">
        <f>H103+I103</f>
        <v>3269600</v>
      </c>
      <c r="H103" s="116">
        <v>3269600</v>
      </c>
      <c r="I103" s="116"/>
      <c r="J103" s="116"/>
    </row>
    <row r="104" spans="1:10" s="47" customFormat="1" ht="109.5" customHeight="1" hidden="1">
      <c r="A104" s="82" t="s">
        <v>230</v>
      </c>
      <c r="B104" s="82"/>
      <c r="C104" s="82"/>
      <c r="D104" s="99"/>
      <c r="E104" s="95"/>
      <c r="F104" s="98"/>
      <c r="G104" s="96"/>
      <c r="H104" s="100"/>
      <c r="I104" s="97"/>
      <c r="J104" s="97"/>
    </row>
    <row r="105" spans="1:10" s="16" customFormat="1" ht="46.5" customHeight="1">
      <c r="A105" s="149" t="s">
        <v>4</v>
      </c>
      <c r="B105" s="149"/>
      <c r="C105" s="149"/>
      <c r="D105" s="149"/>
      <c r="E105" s="149"/>
      <c r="F105" s="67"/>
      <c r="G105" s="69">
        <f>G59+G38+G49+G51+G42+G27+G98+G68+G73+G76+G84+G25+G11+G100+G96+G87</f>
        <v>304507100</v>
      </c>
      <c r="H105" s="69">
        <f>H59+H38+H49+H51+H42+H27+H98+H68+H73+H76+H84+H25+H11+H100+H96+H87</f>
        <v>187957600</v>
      </c>
      <c r="I105" s="69">
        <f>I59+I38+I49+I51+I42+I27+I98+I68+I73+I76+I84+I25+I11+I100+I96+I87</f>
        <v>116549500</v>
      </c>
      <c r="J105" s="69">
        <f>J59+J38+J49+J51+J42+J27+J98+J68+J73+J76+J84+J25+J11+J100+J96+J87</f>
        <v>39640200</v>
      </c>
    </row>
    <row r="106" spans="1:10" s="16" customFormat="1" ht="22.5" customHeight="1">
      <c r="A106" s="23"/>
      <c r="B106" s="7"/>
      <c r="C106" s="24"/>
      <c r="D106" s="5"/>
      <c r="E106" s="1"/>
      <c r="F106" s="1"/>
      <c r="G106" s="49"/>
      <c r="H106" s="58"/>
      <c r="I106" s="58"/>
      <c r="J106" s="58"/>
    </row>
    <row r="107" spans="1:10" s="17" customFormat="1" ht="18" customHeight="1">
      <c r="A107" s="150" t="s">
        <v>8</v>
      </c>
      <c r="B107" s="150"/>
      <c r="C107" s="150"/>
      <c r="D107" s="68"/>
      <c r="E107" s="68"/>
      <c r="F107" s="22"/>
      <c r="G107" s="59"/>
      <c r="H107" s="50"/>
      <c r="I107" s="148" t="s">
        <v>10</v>
      </c>
      <c r="J107" s="148"/>
    </row>
    <row r="108" spans="1:10" s="17" customFormat="1" ht="18" customHeight="1">
      <c r="A108" s="150" t="s">
        <v>9</v>
      </c>
      <c r="B108" s="150"/>
      <c r="C108" s="150"/>
      <c r="D108" s="68"/>
      <c r="E108" s="68"/>
      <c r="F108" s="22"/>
      <c r="G108" s="59"/>
      <c r="H108" s="50"/>
      <c r="I108" s="148"/>
      <c r="J108" s="148"/>
    </row>
    <row r="109" spans="1:10" ht="18">
      <c r="A109" s="25"/>
      <c r="B109" s="13"/>
      <c r="C109" s="26"/>
      <c r="D109" s="14"/>
      <c r="E109" s="12"/>
      <c r="F109" s="12"/>
      <c r="G109" s="60"/>
      <c r="H109" s="61"/>
      <c r="I109" s="61"/>
      <c r="J109" s="61"/>
    </row>
    <row r="110" spans="1:10" ht="18">
      <c r="A110" s="25"/>
      <c r="B110" s="13"/>
      <c r="C110" s="26"/>
      <c r="D110" s="14"/>
      <c r="E110" s="12"/>
      <c r="F110" s="12"/>
      <c r="G110" s="60"/>
      <c r="H110" s="61"/>
      <c r="I110" s="61"/>
      <c r="J110" s="61"/>
    </row>
    <row r="111" spans="1:10" ht="18">
      <c r="A111" s="25"/>
      <c r="B111" s="13"/>
      <c r="C111" s="26"/>
      <c r="D111" s="14"/>
      <c r="E111" s="12"/>
      <c r="F111" s="12"/>
      <c r="G111" s="60"/>
      <c r="H111" s="61"/>
      <c r="I111" s="61"/>
      <c r="J111" s="61"/>
    </row>
    <row r="112" spans="1:10" ht="18">
      <c r="A112" s="25"/>
      <c r="B112" s="13"/>
      <c r="C112" s="26"/>
      <c r="D112" s="14"/>
      <c r="E112" s="12"/>
      <c r="F112" s="12"/>
      <c r="G112" s="60"/>
      <c r="H112" s="61"/>
      <c r="I112" s="61"/>
      <c r="J112" s="61"/>
    </row>
    <row r="113" spans="1:10" ht="18">
      <c r="A113" s="25"/>
      <c r="B113" s="13"/>
      <c r="C113" s="26"/>
      <c r="D113" s="14"/>
      <c r="E113" s="12"/>
      <c r="F113" s="12"/>
      <c r="G113" s="60"/>
      <c r="H113" s="61"/>
      <c r="I113" s="61"/>
      <c r="J113" s="61"/>
    </row>
    <row r="114" spans="1:10" ht="18">
      <c r="A114" s="25"/>
      <c r="B114" s="13"/>
      <c r="C114" s="26"/>
      <c r="D114" s="14"/>
      <c r="E114" s="12"/>
      <c r="F114" s="12"/>
      <c r="G114" s="60"/>
      <c r="H114" s="61"/>
      <c r="I114" s="61"/>
      <c r="J114" s="61"/>
    </row>
    <row r="115" spans="1:10" ht="18">
      <c r="A115" s="25"/>
      <c r="B115" s="13"/>
      <c r="C115" s="26"/>
      <c r="D115" s="14"/>
      <c r="E115" s="12"/>
      <c r="F115" s="12"/>
      <c r="G115" s="60"/>
      <c r="H115" s="61"/>
      <c r="I115" s="61"/>
      <c r="J115" s="61"/>
    </row>
    <row r="116" spans="1:10" ht="18">
      <c r="A116" s="25"/>
      <c r="B116" s="13"/>
      <c r="C116" s="26"/>
      <c r="D116" s="14"/>
      <c r="E116" s="12"/>
      <c r="F116" s="12"/>
      <c r="G116" s="60"/>
      <c r="H116" s="61"/>
      <c r="I116" s="61"/>
      <c r="J116" s="61"/>
    </row>
    <row r="117" spans="1:10" ht="18">
      <c r="A117" s="25"/>
      <c r="B117" s="13"/>
      <c r="C117" s="26"/>
      <c r="D117" s="14"/>
      <c r="E117" s="12"/>
      <c r="F117" s="12"/>
      <c r="G117" s="60"/>
      <c r="H117" s="61"/>
      <c r="I117" s="61"/>
      <c r="J117" s="61"/>
    </row>
    <row r="118" spans="1:10" ht="18">
      <c r="A118" s="25"/>
      <c r="B118" s="13"/>
      <c r="C118" s="26"/>
      <c r="D118" s="14"/>
      <c r="E118" s="12"/>
      <c r="F118" s="12"/>
      <c r="G118" s="60"/>
      <c r="H118" s="61"/>
      <c r="I118" s="61"/>
      <c r="J118" s="61"/>
    </row>
    <row r="119" spans="1:10" ht="18">
      <c r="A119" s="25"/>
      <c r="B119" s="13"/>
      <c r="C119" s="26"/>
      <c r="D119" s="14"/>
      <c r="E119" s="12"/>
      <c r="F119" s="12"/>
      <c r="G119" s="60"/>
      <c r="H119" s="61"/>
      <c r="I119" s="61"/>
      <c r="J119" s="61"/>
    </row>
    <row r="120" spans="1:10" ht="18">
      <c r="A120" s="25"/>
      <c r="B120" s="13"/>
      <c r="C120" s="26"/>
      <c r="D120" s="14"/>
      <c r="E120" s="12"/>
      <c r="F120" s="12"/>
      <c r="G120" s="60"/>
      <c r="H120" s="61"/>
      <c r="I120" s="61"/>
      <c r="J120" s="61"/>
    </row>
    <row r="121" spans="1:10" ht="18">
      <c r="A121" s="25"/>
      <c r="B121" s="13"/>
      <c r="C121" s="26"/>
      <c r="D121" s="14"/>
      <c r="E121" s="12"/>
      <c r="F121" s="12"/>
      <c r="G121" s="60"/>
      <c r="H121" s="61"/>
      <c r="I121" s="61"/>
      <c r="J121" s="61"/>
    </row>
    <row r="122" spans="1:10" ht="18">
      <c r="A122" s="25"/>
      <c r="B122" s="13"/>
      <c r="C122" s="26"/>
      <c r="D122" s="14"/>
      <c r="E122" s="12"/>
      <c r="F122" s="12"/>
      <c r="G122" s="60"/>
      <c r="H122" s="61"/>
      <c r="I122" s="61"/>
      <c r="J122" s="61"/>
    </row>
    <row r="123" spans="1:10" ht="18">
      <c r="A123" s="25"/>
      <c r="B123" s="13"/>
      <c r="C123" s="26"/>
      <c r="D123" s="14"/>
      <c r="E123" s="12"/>
      <c r="F123" s="12"/>
      <c r="G123" s="60"/>
      <c r="H123" s="61"/>
      <c r="I123" s="61"/>
      <c r="J123" s="61"/>
    </row>
    <row r="124" spans="1:10" ht="18">
      <c r="A124" s="25"/>
      <c r="B124" s="13"/>
      <c r="C124" s="26"/>
      <c r="D124" s="14"/>
      <c r="E124" s="12"/>
      <c r="F124" s="12"/>
      <c r="G124" s="60"/>
      <c r="H124" s="61"/>
      <c r="I124" s="61"/>
      <c r="J124" s="61"/>
    </row>
    <row r="125" spans="1:10" ht="18">
      <c r="A125" s="25"/>
      <c r="B125" s="13"/>
      <c r="C125" s="26"/>
      <c r="D125" s="14"/>
      <c r="E125" s="12"/>
      <c r="F125" s="12"/>
      <c r="G125" s="60"/>
      <c r="H125" s="61"/>
      <c r="I125" s="61"/>
      <c r="J125" s="61"/>
    </row>
    <row r="126" spans="1:10" ht="18">
      <c r="A126" s="25"/>
      <c r="B126" s="13"/>
      <c r="C126" s="26"/>
      <c r="D126" s="14"/>
      <c r="E126" s="12"/>
      <c r="F126" s="12"/>
      <c r="G126" s="60"/>
      <c r="H126" s="61"/>
      <c r="I126" s="61"/>
      <c r="J126" s="61"/>
    </row>
    <row r="127" spans="1:10" ht="18">
      <c r="A127" s="25"/>
      <c r="B127" s="13"/>
      <c r="C127" s="26"/>
      <c r="D127" s="14"/>
      <c r="E127" s="12"/>
      <c r="F127" s="12"/>
      <c r="G127" s="60"/>
      <c r="H127" s="61"/>
      <c r="I127" s="61"/>
      <c r="J127" s="61"/>
    </row>
    <row r="128" spans="1:10" ht="18">
      <c r="A128" s="25"/>
      <c r="B128" s="13"/>
      <c r="C128" s="26"/>
      <c r="D128" s="14"/>
      <c r="E128" s="12"/>
      <c r="F128" s="12"/>
      <c r="G128" s="60"/>
      <c r="H128" s="61"/>
      <c r="I128" s="61"/>
      <c r="J128" s="61"/>
    </row>
    <row r="129" spans="1:10" ht="18">
      <c r="A129" s="25"/>
      <c r="B129" s="13"/>
      <c r="C129" s="26"/>
      <c r="D129" s="14"/>
      <c r="E129" s="12"/>
      <c r="F129" s="12"/>
      <c r="G129" s="60"/>
      <c r="H129" s="61"/>
      <c r="I129" s="61"/>
      <c r="J129" s="61"/>
    </row>
    <row r="130" spans="1:10" ht="18">
      <c r="A130" s="25"/>
      <c r="B130" s="13"/>
      <c r="C130" s="26"/>
      <c r="D130" s="14"/>
      <c r="E130" s="70"/>
      <c r="F130" s="12"/>
      <c r="G130" s="60"/>
      <c r="H130" s="61"/>
      <c r="I130" s="61"/>
      <c r="J130" s="61"/>
    </row>
    <row r="131" spans="1:10" ht="18">
      <c r="A131" s="25"/>
      <c r="B131" s="13"/>
      <c r="C131" s="26"/>
      <c r="D131" s="14"/>
      <c r="E131" s="12"/>
      <c r="F131" s="12"/>
      <c r="G131" s="60"/>
      <c r="H131" s="61"/>
      <c r="I131" s="61"/>
      <c r="J131" s="61"/>
    </row>
    <row r="132" spans="1:10" ht="18">
      <c r="A132" s="25"/>
      <c r="B132" s="13"/>
      <c r="C132" s="26"/>
      <c r="D132" s="14"/>
      <c r="E132" s="12"/>
      <c r="F132" s="12"/>
      <c r="G132" s="60"/>
      <c r="H132" s="61"/>
      <c r="I132" s="61"/>
      <c r="J132" s="61"/>
    </row>
    <row r="133" spans="1:10" ht="18">
      <c r="A133" s="25"/>
      <c r="B133" s="13"/>
      <c r="C133" s="26"/>
      <c r="D133" s="14"/>
      <c r="E133" s="12"/>
      <c r="F133" s="12"/>
      <c r="G133" s="60"/>
      <c r="H133" s="61"/>
      <c r="I133" s="61"/>
      <c r="J133" s="61"/>
    </row>
    <row r="134" spans="1:10" ht="18">
      <c r="A134" s="25"/>
      <c r="B134" s="13"/>
      <c r="C134" s="26"/>
      <c r="D134" s="14"/>
      <c r="E134" s="12"/>
      <c r="F134" s="12"/>
      <c r="G134" s="60"/>
      <c r="H134" s="61"/>
      <c r="I134" s="61"/>
      <c r="J134" s="61"/>
    </row>
    <row r="135" spans="1:10" ht="18">
      <c r="A135" s="25"/>
      <c r="B135" s="13"/>
      <c r="C135" s="26"/>
      <c r="D135" s="14"/>
      <c r="E135" s="12"/>
      <c r="F135" s="12"/>
      <c r="G135" s="60"/>
      <c r="H135" s="61"/>
      <c r="I135" s="61"/>
      <c r="J135" s="61"/>
    </row>
    <row r="136" spans="1:10" ht="18">
      <c r="A136" s="25"/>
      <c r="B136" s="13"/>
      <c r="C136" s="26"/>
      <c r="D136" s="14"/>
      <c r="E136" s="12"/>
      <c r="F136" s="12"/>
      <c r="G136" s="60"/>
      <c r="H136" s="61"/>
      <c r="I136" s="61"/>
      <c r="J136" s="61"/>
    </row>
    <row r="137" spans="1:10" ht="18">
      <c r="A137" s="25"/>
      <c r="B137" s="13"/>
      <c r="C137" s="26"/>
      <c r="D137" s="14"/>
      <c r="E137" s="12"/>
      <c r="F137" s="12"/>
      <c r="G137" s="60"/>
      <c r="H137" s="61"/>
      <c r="I137" s="61"/>
      <c r="J137" s="61"/>
    </row>
    <row r="138" spans="1:10" ht="18">
      <c r="A138" s="25"/>
      <c r="B138" s="13"/>
      <c r="C138" s="26"/>
      <c r="D138" s="14"/>
      <c r="E138" s="12"/>
      <c r="F138" s="12"/>
      <c r="G138" s="60"/>
      <c r="H138" s="61"/>
      <c r="I138" s="61"/>
      <c r="J138" s="61"/>
    </row>
    <row r="139" spans="1:10" ht="18">
      <c r="A139" s="25"/>
      <c r="B139" s="13"/>
      <c r="C139" s="26"/>
      <c r="D139" s="14"/>
      <c r="E139" s="12"/>
      <c r="F139" s="12"/>
      <c r="G139" s="60"/>
      <c r="H139" s="61"/>
      <c r="I139" s="61"/>
      <c r="J139" s="61"/>
    </row>
    <row r="140" spans="1:10" ht="18">
      <c r="A140" s="25"/>
      <c r="B140" s="13"/>
      <c r="C140" s="26"/>
      <c r="D140" s="14"/>
      <c r="E140" s="12"/>
      <c r="F140" s="12"/>
      <c r="G140" s="60"/>
      <c r="H140" s="61"/>
      <c r="I140" s="61"/>
      <c r="J140" s="61"/>
    </row>
    <row r="141" spans="1:10" ht="18">
      <c r="A141" s="27"/>
      <c r="B141" s="10"/>
      <c r="C141" s="28"/>
      <c r="D141" s="11"/>
      <c r="E141" s="9"/>
      <c r="F141" s="9"/>
      <c r="G141" s="62"/>
      <c r="H141" s="63"/>
      <c r="I141" s="63"/>
      <c r="J141" s="63"/>
    </row>
    <row r="142" spans="1:10" ht="18">
      <c r="A142" s="23"/>
      <c r="B142" s="7"/>
      <c r="C142" s="24"/>
      <c r="D142" s="5"/>
      <c r="E142" s="1"/>
      <c r="F142" s="1"/>
      <c r="G142" s="49"/>
      <c r="H142" s="50"/>
      <c r="I142" s="50"/>
      <c r="J142" s="50"/>
    </row>
    <row r="143" spans="1:10" ht="18">
      <c r="A143" s="23"/>
      <c r="B143" s="7"/>
      <c r="C143" s="24"/>
      <c r="D143" s="5"/>
      <c r="E143" s="1"/>
      <c r="F143" s="1"/>
      <c r="G143" s="49"/>
      <c r="H143" s="50"/>
      <c r="I143" s="50"/>
      <c r="J143" s="50"/>
    </row>
    <row r="144" spans="1:10" ht="18">
      <c r="A144" s="23"/>
      <c r="B144" s="7"/>
      <c r="C144" s="24"/>
      <c r="D144" s="5"/>
      <c r="E144" s="1"/>
      <c r="F144" s="1"/>
      <c r="G144" s="49"/>
      <c r="H144" s="50"/>
      <c r="I144" s="50"/>
      <c r="J144" s="50"/>
    </row>
    <row r="145" spans="1:10" ht="18">
      <c r="A145" s="23"/>
      <c r="B145" s="7"/>
      <c r="C145" s="24"/>
      <c r="D145" s="5"/>
      <c r="E145" s="1"/>
      <c r="F145" s="1"/>
      <c r="G145" s="49"/>
      <c r="H145" s="50"/>
      <c r="I145" s="50"/>
      <c r="J145" s="50"/>
    </row>
    <row r="146" spans="1:10" ht="18">
      <c r="A146" s="23"/>
      <c r="B146" s="7"/>
      <c r="C146" s="24"/>
      <c r="D146" s="5"/>
      <c r="E146" s="1"/>
      <c r="F146" s="1"/>
      <c r="G146" s="49"/>
      <c r="H146" s="50"/>
      <c r="I146" s="50"/>
      <c r="J146" s="50"/>
    </row>
    <row r="147" spans="1:10" ht="18">
      <c r="A147" s="23"/>
      <c r="B147" s="7"/>
      <c r="C147" s="24"/>
      <c r="D147" s="5"/>
      <c r="E147" s="1"/>
      <c r="F147" s="1"/>
      <c r="G147" s="49"/>
      <c r="H147" s="50"/>
      <c r="I147" s="50"/>
      <c r="J147" s="50"/>
    </row>
    <row r="148" spans="1:10" ht="18">
      <c r="A148" s="23"/>
      <c r="B148" s="7"/>
      <c r="C148" s="24"/>
      <c r="D148" s="5"/>
      <c r="E148" s="1"/>
      <c r="F148" s="1"/>
      <c r="G148" s="49"/>
      <c r="H148" s="50"/>
      <c r="I148" s="50"/>
      <c r="J148" s="50"/>
    </row>
    <row r="149" spans="1:10" ht="18">
      <c r="A149" s="23"/>
      <c r="B149" s="7"/>
      <c r="C149" s="24"/>
      <c r="D149" s="5"/>
      <c r="E149" s="1"/>
      <c r="F149" s="1"/>
      <c r="G149" s="49"/>
      <c r="H149" s="50"/>
      <c r="I149" s="50"/>
      <c r="J149" s="50"/>
    </row>
  </sheetData>
  <sheetProtection/>
  <mergeCells count="51">
    <mergeCell ref="D96:E96"/>
    <mergeCell ref="E92:E95"/>
    <mergeCell ref="D98:E98"/>
    <mergeCell ref="E80:E83"/>
    <mergeCell ref="E85:E86"/>
    <mergeCell ref="F57:F58"/>
    <mergeCell ref="F92:F95"/>
    <mergeCell ref="F85:F86"/>
    <mergeCell ref="F80:F83"/>
    <mergeCell ref="D87:E87"/>
    <mergeCell ref="F70:F72"/>
    <mergeCell ref="H8:H9"/>
    <mergeCell ref="D42:E42"/>
    <mergeCell ref="D27:E27"/>
    <mergeCell ref="D38:E38"/>
    <mergeCell ref="D24:E24"/>
    <mergeCell ref="D25:E25"/>
    <mergeCell ref="I107:J108"/>
    <mergeCell ref="A105:E105"/>
    <mergeCell ref="A107:C107"/>
    <mergeCell ref="A108:C108"/>
    <mergeCell ref="E70:E72"/>
    <mergeCell ref="D84:E84"/>
    <mergeCell ref="D77:D78"/>
    <mergeCell ref="D76:E76"/>
    <mergeCell ref="D73:E73"/>
    <mergeCell ref="D100:E100"/>
    <mergeCell ref="I1:J1"/>
    <mergeCell ref="I2:J2"/>
    <mergeCell ref="I3:J3"/>
    <mergeCell ref="E8:E9"/>
    <mergeCell ref="F8:F9"/>
    <mergeCell ref="G8:G9"/>
    <mergeCell ref="A5:K6"/>
    <mergeCell ref="A8:A9"/>
    <mergeCell ref="B8:B9"/>
    <mergeCell ref="C8:C9"/>
    <mergeCell ref="D11:E11"/>
    <mergeCell ref="I8:J8"/>
    <mergeCell ref="D12:D13"/>
    <mergeCell ref="D49:E49"/>
    <mergeCell ref="F39:F41"/>
    <mergeCell ref="D8:D9"/>
    <mergeCell ref="A77:A78"/>
    <mergeCell ref="B77:B78"/>
    <mergeCell ref="C77:C78"/>
    <mergeCell ref="E39:E41"/>
    <mergeCell ref="D51:E51"/>
    <mergeCell ref="D68:E68"/>
    <mergeCell ref="E57:E58"/>
    <mergeCell ref="D59:E59"/>
  </mergeCells>
  <printOptions horizontalCentered="1"/>
  <pageMargins left="0.5905511811023623" right="0.3937007874015748" top="0.984251968503937" bottom="0.7874015748031497" header="0" footer="0"/>
  <pageSetup fitToHeight="13" horizontalDpi="600" verticalDpi="600" orientation="landscape" paperSize="9" scale="49" r:id="rId1"/>
  <rowBreaks count="2" manualBreakCount="2">
    <brk id="78" max="9" man="1"/>
    <brk id="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K-7392</dc:creator>
  <cp:keywords/>
  <dc:description/>
  <cp:lastModifiedBy>Asus</cp:lastModifiedBy>
  <cp:lastPrinted>2020-12-10T06:23:22Z</cp:lastPrinted>
  <dcterms:created xsi:type="dcterms:W3CDTF">2011-12-23T16:29:18Z</dcterms:created>
  <dcterms:modified xsi:type="dcterms:W3CDTF">2020-12-10T06:51:51Z</dcterms:modified>
  <cp:category/>
  <cp:version/>
  <cp:contentType/>
  <cp:contentStatus/>
</cp:coreProperties>
</file>