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960" yWindow="696" windowWidth="15480" windowHeight="11640" activeTab="1"/>
  </bookViews>
  <sheets>
    <sheet name="з інших бюджетів" sheetId="1" r:id="rId1"/>
    <sheet name="іншим бюджетам" sheetId="2" r:id="rId2"/>
  </sheets>
  <definedNames>
    <definedName name="OLE_LINK1" localSheetId="0">'з інших бюджетів'!#REF!</definedName>
    <definedName name="OLE_LINK1" localSheetId="1">'іншим бюджетам'!#REF!</definedName>
    <definedName name="_xlnm.Print_Area" localSheetId="0">'з інших бюджетів'!$B$7:$F$38</definedName>
    <definedName name="_xlnm.Print_Area" localSheetId="1">'іншим бюджетам'!$B$11:$G$590</definedName>
  </definedNames>
  <calcPr fullCalcOnLoad="1"/>
</workbook>
</file>

<file path=xl/sharedStrings.xml><?xml version="1.0" encoding="utf-8"?>
<sst xmlns="http://schemas.openxmlformats.org/spreadsheetml/2006/main" count="1153" uniqueCount="210">
  <si>
    <t xml:space="preserve">                                                                    до  розпорядження                                                     </t>
  </si>
  <si>
    <t xml:space="preserve">                                                                    облдержадміністрації </t>
  </si>
  <si>
    <t xml:space="preserve">                                                                    та обласної ради  </t>
  </si>
  <si>
    <t xml:space="preserve">                                                                    від ___________№______</t>
  </si>
  <si>
    <t xml:space="preserve">                                                                    Додаток  1</t>
  </si>
  <si>
    <t>10.03.</t>
  </si>
  <si>
    <t>11.03.</t>
  </si>
  <si>
    <t>12.03.</t>
  </si>
  <si>
    <t>16.03.</t>
  </si>
  <si>
    <t>17.03.</t>
  </si>
  <si>
    <t>18.03.</t>
  </si>
  <si>
    <t>24.03.</t>
  </si>
  <si>
    <t>01.04.</t>
  </si>
  <si>
    <t>02.04.</t>
  </si>
  <si>
    <t>07.04.</t>
  </si>
  <si>
    <t>09.04.</t>
  </si>
  <si>
    <t>10.04.</t>
  </si>
  <si>
    <t>23.04.</t>
  </si>
  <si>
    <t>28.04.</t>
  </si>
  <si>
    <t>05.05.</t>
  </si>
  <si>
    <t>07.05.</t>
  </si>
  <si>
    <t>30.04.</t>
  </si>
  <si>
    <t>13.04.</t>
  </si>
  <si>
    <t>19.05.</t>
  </si>
  <si>
    <t>28.05.</t>
  </si>
  <si>
    <t>29.05.</t>
  </si>
  <si>
    <t>02.06.</t>
  </si>
  <si>
    <t>12.05.</t>
  </si>
  <si>
    <t>02.07.</t>
  </si>
  <si>
    <t>01.07.</t>
  </si>
  <si>
    <t>16.07.</t>
  </si>
  <si>
    <t>04.08.</t>
  </si>
  <si>
    <t>05.08.</t>
  </si>
  <si>
    <t>31.07. (+ -)</t>
  </si>
  <si>
    <t>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</si>
  <si>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</si>
  <si>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трансферту/Найменування бюджету - надавача міжбюджетного трансферту</t>
  </si>
  <si>
    <t>Усього</t>
  </si>
  <si>
    <t xml:space="preserve">І. Трансферти до загального фонду бюджету </t>
  </si>
  <si>
    <t xml:space="preserve"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 </t>
  </si>
  <si>
    <t>09100000000</t>
  </si>
  <si>
    <t>09500000000</t>
  </si>
  <si>
    <t>Бюджети територіальних громад у Івано-Франківській області</t>
  </si>
  <si>
    <t>09501000000</t>
  </si>
  <si>
    <t>Бюджет Верхнянської сільської територіальної громади</t>
  </si>
  <si>
    <t>09502000000</t>
  </si>
  <si>
    <t>Бюджет Печеніжинської селищної територіальної громади</t>
  </si>
  <si>
    <t>09503000000</t>
  </si>
  <si>
    <t>Бюджет Старобогородчанської сільської територіальної громади</t>
  </si>
  <si>
    <t>09504000000</t>
  </si>
  <si>
    <t>Бюджет Білоберізької сільської територіальної громади</t>
  </si>
  <si>
    <t>09505000000</t>
  </si>
  <si>
    <t xml:space="preserve">Бюджет Тлумацької міської територіальної громади </t>
  </si>
  <si>
    <t>09506000000</t>
  </si>
  <si>
    <t>Бюджет Більшівцівської селищної територіальної громади</t>
  </si>
  <si>
    <t>09507000000</t>
  </si>
  <si>
    <t>Бюджет Витвицької сільської територіальної громади</t>
  </si>
  <si>
    <t>09508000000</t>
  </si>
  <si>
    <t>Бюджет Космацької сільської територіальної громади</t>
  </si>
  <si>
    <t>09509000000</t>
  </si>
  <si>
    <t>Бюджет Матеївецької сільської територіальної громади</t>
  </si>
  <si>
    <t>09510000000</t>
  </si>
  <si>
    <t>Бюджет Нижньовербізької сільської територіальної громади</t>
  </si>
  <si>
    <t>09511000000</t>
  </si>
  <si>
    <t>Бюджет П’ядицької сільської територіальної громади</t>
  </si>
  <si>
    <t>09512000000</t>
  </si>
  <si>
    <t>Бюджет Олешанської сільської територіальної громади</t>
  </si>
  <si>
    <t>09513000000</t>
  </si>
  <si>
    <t>Бюджет Дзвиняцької сільської територіальної громади</t>
  </si>
  <si>
    <t>09514000000</t>
  </si>
  <si>
    <t>Бюджет Рожнівської сільської територіальної громади</t>
  </si>
  <si>
    <t>09515000000</t>
  </si>
  <si>
    <t>Бюджет Яблунівської селищної територіальної громади</t>
  </si>
  <si>
    <t>09516000000</t>
  </si>
  <si>
    <t>Бюджет Переріслянської сільської територіальної громади</t>
  </si>
  <si>
    <t>09517000000</t>
  </si>
  <si>
    <t>Бюджет Ланчинської селищної територіальної громади</t>
  </si>
  <si>
    <t>09518000000</t>
  </si>
  <si>
    <t>Бюджет Заболотівської селищної територіальної громади</t>
  </si>
  <si>
    <t>09519000000</t>
  </si>
  <si>
    <t xml:space="preserve">Бюджет Ямницької сільської територіальної громади </t>
  </si>
  <si>
    <t>09520000000</t>
  </si>
  <si>
    <t>Бюджет Брошнів-Осадської селищної територіальної громади</t>
  </si>
  <si>
    <t>09521000000</t>
  </si>
  <si>
    <t>Бюджет Войнилівської селищної територіальної громади</t>
  </si>
  <si>
    <t>09522000000</t>
  </si>
  <si>
    <t>Бюджет Делятинської селищної територіальної громади</t>
  </si>
  <si>
    <t>09523000000</t>
  </si>
  <si>
    <t>Бюджет Спаської сільської територіальної громади</t>
  </si>
  <si>
    <t>09524000000</t>
  </si>
  <si>
    <t>Бюджет Загвіздянської сільської територіальної громади</t>
  </si>
  <si>
    <t>09525000000</t>
  </si>
  <si>
    <t>Бюджет Угринівської сільської територіальної громади</t>
  </si>
  <si>
    <t>09526000000</t>
  </si>
  <si>
    <t>Бюджет Букачівської селищної територіальної громади</t>
  </si>
  <si>
    <t>09527000000</t>
  </si>
  <si>
    <t>Бюджет Вигодської селищної територіальної громади</t>
  </si>
  <si>
    <t>09528000000</t>
  </si>
  <si>
    <t>Бюджет Коршівської сільської територіальної громади</t>
  </si>
  <si>
    <t>09529000000</t>
  </si>
  <si>
    <t>Бюджет Новицької сільської територіальної громади</t>
  </si>
  <si>
    <t>09530000000</t>
  </si>
  <si>
    <t xml:space="preserve">Бюджет Коломийської міської територіальної громади </t>
  </si>
  <si>
    <t>09531000000</t>
  </si>
  <si>
    <t xml:space="preserve">Бюджет Калуської міської територіальної громади </t>
  </si>
  <si>
    <t>09532000000</t>
  </si>
  <si>
    <t xml:space="preserve">Бюджет Долинської міської територіальної громади </t>
  </si>
  <si>
    <t>09533000000</t>
  </si>
  <si>
    <t xml:space="preserve">Бюджет Івано-Франківської міської територіальної громади </t>
  </si>
  <si>
    <t>09534000000</t>
  </si>
  <si>
    <t xml:space="preserve">Бюджет Гвіздецької селищної територіальної громади </t>
  </si>
  <si>
    <t>09535000000</t>
  </si>
  <si>
    <t xml:space="preserve">Бюджет Дубівської сільської територіальної громади </t>
  </si>
  <si>
    <t>09536000000</t>
  </si>
  <si>
    <t xml:space="preserve">Бюджет Єзупільської селищної територіальної громади </t>
  </si>
  <si>
    <t>09538000000</t>
  </si>
  <si>
    <t xml:space="preserve">Бюджет Пасічнянської сільської територіальної громади </t>
  </si>
  <si>
    <t>09539000000</t>
  </si>
  <si>
    <t xml:space="preserve">Бюджет Підгайчиківської сільської територіальної громади </t>
  </si>
  <si>
    <t>09540000000</t>
  </si>
  <si>
    <t>Бюджет Богородчанської селищної територіальної громади</t>
  </si>
  <si>
    <t>09541000000</t>
  </si>
  <si>
    <t>Бюджет Болехівської міської територіальної громади</t>
  </si>
  <si>
    <t>09542000000</t>
  </si>
  <si>
    <t>Бюджет Бурштинської міської територіальної громади</t>
  </si>
  <si>
    <t>09543000000</t>
  </si>
  <si>
    <t>Бюджет Верховинської селищної територіальної громади</t>
  </si>
  <si>
    <t>09544000000</t>
  </si>
  <si>
    <t>Бюджет Ворохтянської селищної  територіальної громади</t>
  </si>
  <si>
    <t>09545000000</t>
  </si>
  <si>
    <t>Бюджет Галицької міської територіальної громади</t>
  </si>
  <si>
    <t>09546000000</t>
  </si>
  <si>
    <t>Бюджет Городенківської міської територіальної громади</t>
  </si>
  <si>
    <t>09547000000</t>
  </si>
  <si>
    <t>Бюджет Дубовецької сільської територіальної громади</t>
  </si>
  <si>
    <t>09548000000</t>
  </si>
  <si>
    <t>Бюджет Зеленської сільської територіальної громади</t>
  </si>
  <si>
    <t>09549000000</t>
  </si>
  <si>
    <t>Бюджет Косівської міської територіальної громади</t>
  </si>
  <si>
    <t>09550000000</t>
  </si>
  <si>
    <t>Бюджет Кутської селищної територіальної громади</t>
  </si>
  <si>
    <t>09551000000</t>
  </si>
  <si>
    <t>Бюджет Лисецької селищної територіальної громади</t>
  </si>
  <si>
    <t>09552000000</t>
  </si>
  <si>
    <t>Бюджет Надвірнянської міської територіальної громади</t>
  </si>
  <si>
    <t>09553000000</t>
  </si>
  <si>
    <t>Бюджет Обертинської селищної територіальної громади</t>
  </si>
  <si>
    <t>09554000000</t>
  </si>
  <si>
    <t>Бюджет Отинійської селищної територіальної громади</t>
  </si>
  <si>
    <t>09555000000</t>
  </si>
  <si>
    <t>Бюджет Перегінської селищної територіальної громади</t>
  </si>
  <si>
    <t>09556000000</t>
  </si>
  <si>
    <t>Бюджет Поляницької сільської територіальної громади</t>
  </si>
  <si>
    <t>09557000000</t>
  </si>
  <si>
    <t>Бюджет Рогатинської міської територіальної громади</t>
  </si>
  <si>
    <t>09558000000</t>
  </si>
  <si>
    <t>Бюджет Рожнятівської селищної територіальної громади</t>
  </si>
  <si>
    <t>09559000000</t>
  </si>
  <si>
    <t>Бюджет Снятинської міської територіальної громади</t>
  </si>
  <si>
    <t>09560000000</t>
  </si>
  <si>
    <t>Бюджет Солотвинської селищної територіальної громади</t>
  </si>
  <si>
    <t>09561000000</t>
  </si>
  <si>
    <t>Бюджет Тисменицької міської територіальної громади</t>
  </si>
  <si>
    <t>09562000000</t>
  </si>
  <si>
    <t>Бюджет Чернелицької селищної територіальної громади</t>
  </si>
  <si>
    <t>09563000000</t>
  </si>
  <si>
    <t>Бюджет Яремчанської міської територіальної громади</t>
  </si>
  <si>
    <t>2. Показники міжбюджетних трансфертів іншим бюджетам</t>
  </si>
  <si>
    <t>Додаткові виплати ветеранам ОУН-УПА</t>
  </si>
  <si>
    <t>Додаткові виплати бійцям-добровольцям, які брали участь у захисті територіальної цілісності та державного суверенітету на Сході України, з розрахунку 500,0 грн. на місяць на одну особу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</si>
  <si>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</si>
  <si>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бюджету/Код бюджету</t>
  </si>
  <si>
    <t>Найменування трансферту/Найменування бюджету - отримувача міжбюджетного трансферту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</si>
  <si>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педагогічним працівникам інклюзивно-ресурсних центрів)</t>
  </si>
  <si>
    <t>0619330</t>
  </si>
  <si>
    <t>Обласний бюджет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</si>
  <si>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інклюзивних групах закладів дошкільної освіти та інклюзивних класах закладів загальної середньої освіти (видатки споживання))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</si>
  <si>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інклюзивних групах закладів дошкільної освіти та інклюзивних класах закладів загальної середньої освіти (видатки розвитку))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</si>
  <si>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педагогічним працівникам приватних закладів загальної середньої освіти)</t>
  </si>
  <si>
    <t>Х</t>
  </si>
  <si>
    <t>УСЬОГО за розділами І, ІІ, у тому числі:</t>
  </si>
  <si>
    <t>загальний фонд</t>
  </si>
  <si>
    <t>спеціальний фонд</t>
  </si>
  <si>
    <t>Поховання померлих (загиблих) учасників бойових дій та осіб з інвалідністю внаслідок війни</t>
  </si>
  <si>
    <t>Додаток 5 до рішення обласної ради від                    №</t>
  </si>
  <si>
    <t>(код бюджету)</t>
  </si>
  <si>
    <t>Базова дотація</t>
  </si>
  <si>
    <t>Додаткова дотація з державного бюджету місцевим бюджетам на здлійснення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</si>
  <si>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</si>
  <si>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</si>
  <si>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</si>
  <si>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державної підтримки особам з особливими освітніми потребами</t>
  </si>
  <si>
    <t xml:space="preserve">ІІ. Трансферти до спеціального фонду бюджету </t>
  </si>
  <si>
    <t>41037300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</si>
  <si>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власностіу населених пунктах</t>
  </si>
  <si>
    <t>Дотації з державного бюджету місцевим бюджетам</t>
  </si>
  <si>
    <t>Субвенції з державного бюджету місцевим бюджетам</t>
  </si>
  <si>
    <t>х</t>
  </si>
  <si>
    <t xml:space="preserve">                         Міжбюджетні трансферти на 2021 рік</t>
  </si>
  <si>
    <t>Львівському обласному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</si>
  <si>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</si>
  <si>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Виконання Програми розвитку місцевого самоврядування в Івано-Франківській області на 2021 рік</t>
  </si>
  <si>
    <t xml:space="preserve">І. Трансферти із загального фонду обласного бюджету </t>
  </si>
  <si>
    <t>Інші субвенції з місцевого бюджету</t>
  </si>
  <si>
    <t xml:space="preserve">ІІ. Трансферти із спеціального фонду обласного бюджету </t>
  </si>
  <si>
    <t>Директор департаменту фінансів</t>
  </si>
  <si>
    <t>Ірина Мацькевич</t>
  </si>
  <si>
    <t>Пільги на медичне обслуговування громадян, які постраждали внаслідок Чорнобильської катастрофи</t>
  </si>
  <si>
    <t>Здійснення щомісячної виплати неповнолітнім дітям до 18 років та неповнолітнім братам і сестрам загиблих під час масових акцій громадського протесту в період з 21 листопада по 21 лютого 2014 року в розмірі прожиткового мінімуму, визначеного законом про Державний бюджет України на відповідний рік</t>
  </si>
  <si>
    <t>гривень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</si>
</sst>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0.000"/>
    <numFmt numFmtId="174" formatCode="0.0"/>
    <numFmt numFmtId="175" formatCode="0.0000"/>
    <numFmt numFmtId="176" formatCode="0.00000"/>
    <numFmt numFmtId="177" formatCode="General_)"/>
    <numFmt numFmtId="178" formatCode="_-* #,##0.000_₴_-;\-* #,##0.000_₴_-;_-* &quot;-&quot;??_₴_-;_-@_-"/>
    <numFmt numFmtId="179" formatCode="_-* #,##0.0_₴_-;\-* #,##0.0_₴_-;_-* &quot;-&quot;??_₴_-;_-@_-"/>
    <numFmt numFmtId="180" formatCode="_-* #,##0.00000_₴_-;\-* #,##0.00000_₴_-;_-* &quot;-&quot;??_₴_-;_-@_-"/>
    <numFmt numFmtId="181" formatCode="#,##0.0000"/>
    <numFmt numFmtId="182" formatCode="#,##0.00000"/>
    <numFmt numFmtId="183" formatCode="#,##0.000000"/>
    <numFmt numFmtId="184" formatCode="#,##0;[Red]#,##0"/>
    <numFmt numFmtId="185" formatCode="#,##0.0"/>
    <numFmt numFmtId="186" formatCode="[$-422]d\ mmmm\ yyyy&quot; р.&quot;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"/>
      <family val="3"/>
    </font>
    <font>
      <sz val="12"/>
      <name val="Times New Roman"/>
      <family val="1"/>
    </font>
    <font>
      <i/>
      <sz val="10"/>
      <name val="Arial"/>
      <family val="2"/>
    </font>
    <font>
      <b/>
      <i/>
      <sz val="16"/>
      <name val="Times New Roman"/>
      <family val="1"/>
    </font>
    <font>
      <i/>
      <sz val="16"/>
      <name val="Arial"/>
      <family val="2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177" fontId="7" fillId="0" borderId="0">
      <alignment/>
      <protection/>
    </xf>
    <xf numFmtId="0" fontId="6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0" applyFont="1" applyFill="1">
      <alignment/>
      <protection/>
    </xf>
    <xf numFmtId="0" fontId="3" fillId="0" borderId="0" xfId="50" applyFont="1" applyFill="1" applyAlignment="1">
      <alignment/>
      <protection/>
    </xf>
    <xf numFmtId="0" fontId="1" fillId="0" borderId="0" xfId="50" applyFont="1" applyFill="1" applyAlignment="1">
      <alignment/>
      <protection/>
    </xf>
    <xf numFmtId="0" fontId="0" fillId="0" borderId="0" xfId="50" applyFont="1" applyFill="1">
      <alignment/>
      <protection/>
    </xf>
    <xf numFmtId="0" fontId="0" fillId="0" borderId="0" xfId="50" applyFont="1" applyFill="1" applyBorder="1">
      <alignment/>
      <protection/>
    </xf>
    <xf numFmtId="0" fontId="1" fillId="0" borderId="0" xfId="50" applyFont="1" applyFill="1">
      <alignment/>
      <protection/>
    </xf>
    <xf numFmtId="0" fontId="9" fillId="0" borderId="0" xfId="50" applyFont="1" applyFill="1">
      <alignment/>
      <protection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50" applyFont="1" applyFill="1" applyAlignment="1">
      <alignment horizontal="center"/>
      <protection/>
    </xf>
    <xf numFmtId="172" fontId="10" fillId="0" borderId="10" xfId="50" applyNumberFormat="1" applyFont="1" applyFill="1" applyBorder="1" applyAlignment="1">
      <alignment horizontal="center" vertical="center" wrapText="1"/>
      <protection/>
    </xf>
    <xf numFmtId="172" fontId="4" fillId="0" borderId="10" xfId="50" applyNumberFormat="1" applyFont="1" applyFill="1" applyBorder="1" applyAlignment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3" fillId="0" borderId="0" xfId="50" applyFont="1" applyFill="1" applyAlignment="1">
      <alignment horizontal="center"/>
      <protection/>
    </xf>
    <xf numFmtId="0" fontId="11" fillId="33" borderId="10" xfId="50" applyFont="1" applyFill="1" applyBorder="1">
      <alignment/>
      <protection/>
    </xf>
    <xf numFmtId="0" fontId="10" fillId="33" borderId="10" xfId="50" applyFont="1" applyFill="1" applyBorder="1" applyAlignment="1">
      <alignment horizontal="left" vertical="center" wrapText="1"/>
      <protection/>
    </xf>
    <xf numFmtId="172" fontId="10" fillId="33" borderId="10" xfId="50" applyNumberFormat="1" applyFont="1" applyFill="1" applyBorder="1" applyAlignment="1">
      <alignment horizontal="center" vertical="center" wrapText="1"/>
      <protection/>
    </xf>
    <xf numFmtId="0" fontId="3" fillId="34" borderId="10" xfId="50" applyFont="1" applyFill="1" applyBorder="1" applyAlignment="1">
      <alignment horizontal="center" vertical="center" wrapText="1"/>
      <protection/>
    </xf>
    <xf numFmtId="0" fontId="3" fillId="34" borderId="10" xfId="50" applyFont="1" applyFill="1" applyBorder="1" applyAlignment="1">
      <alignment horizontal="left" vertical="center" wrapText="1"/>
      <protection/>
    </xf>
    <xf numFmtId="172" fontId="3" fillId="34" borderId="10" xfId="50" applyNumberFormat="1" applyFont="1" applyFill="1" applyBorder="1" applyAlignment="1">
      <alignment horizontal="center" vertical="center" wrapText="1"/>
      <protection/>
    </xf>
    <xf numFmtId="173" fontId="4" fillId="0" borderId="10" xfId="50" applyNumberFormat="1" applyFont="1" applyFill="1" applyBorder="1" applyAlignment="1">
      <alignment horizontal="center" vertical="center"/>
      <protection/>
    </xf>
    <xf numFmtId="172" fontId="4" fillId="0" borderId="10" xfId="50" applyNumberFormat="1" applyFont="1" applyFill="1" applyBorder="1" applyAlignment="1">
      <alignment horizontal="center" vertical="center"/>
      <protection/>
    </xf>
    <xf numFmtId="0" fontId="12" fillId="0" borderId="0" xfId="50" applyFont="1" applyFill="1">
      <alignment/>
      <protection/>
    </xf>
    <xf numFmtId="0" fontId="1" fillId="0" borderId="0" xfId="50" applyFont="1" applyFill="1" applyBorder="1">
      <alignment/>
      <protection/>
    </xf>
    <xf numFmtId="173" fontId="10" fillId="0" borderId="10" xfId="50" applyNumberFormat="1" applyFont="1" applyFill="1" applyBorder="1" applyAlignment="1">
      <alignment horizontal="center" vertical="center"/>
      <protection/>
    </xf>
    <xf numFmtId="173" fontId="1" fillId="0" borderId="0" xfId="50" applyNumberFormat="1" applyFont="1" applyFill="1">
      <alignment/>
      <protection/>
    </xf>
    <xf numFmtId="178" fontId="1" fillId="0" borderId="0" xfId="64" applyNumberFormat="1" applyFont="1" applyFill="1" applyAlignment="1">
      <alignment/>
    </xf>
    <xf numFmtId="174" fontId="1" fillId="0" borderId="0" xfId="50" applyNumberFormat="1" applyFont="1" applyFill="1">
      <alignment/>
      <protection/>
    </xf>
    <xf numFmtId="174" fontId="1" fillId="0" borderId="0" xfId="50" applyNumberFormat="1" applyFont="1" applyFill="1" applyBorder="1">
      <alignment/>
      <protection/>
    </xf>
    <xf numFmtId="0" fontId="12" fillId="0" borderId="0" xfId="50" applyFont="1" applyFill="1" applyAlignment="1">
      <alignment/>
      <protection/>
    </xf>
    <xf numFmtId="174" fontId="0" fillId="0" borderId="0" xfId="50" applyNumberFormat="1" applyFont="1" applyFill="1">
      <alignment/>
      <protection/>
    </xf>
    <xf numFmtId="0" fontId="3" fillId="0" borderId="0" xfId="50" applyFont="1" applyFill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172" fontId="4" fillId="0" borderId="0" xfId="50" applyNumberFormat="1" applyFont="1" applyFill="1" applyBorder="1" applyAlignment="1">
      <alignment horizontal="center" vertical="center"/>
      <protection/>
    </xf>
    <xf numFmtId="173" fontId="4" fillId="0" borderId="0" xfId="50" applyNumberFormat="1" applyFont="1" applyFill="1" applyBorder="1" applyAlignment="1">
      <alignment horizontal="center" vertical="center"/>
      <protection/>
    </xf>
    <xf numFmtId="172" fontId="10" fillId="0" borderId="0" xfId="50" applyNumberFormat="1" applyFont="1" applyFill="1" applyBorder="1" applyAlignment="1">
      <alignment horizontal="center" vertical="center" wrapText="1"/>
      <protection/>
    </xf>
    <xf numFmtId="172" fontId="10" fillId="0" borderId="0" xfId="0" applyNumberFormat="1" applyFont="1" applyFill="1" applyBorder="1" applyAlignment="1">
      <alignment horizontal="center" vertical="center" wrapText="1"/>
    </xf>
    <xf numFmtId="173" fontId="10" fillId="0" borderId="0" xfId="50" applyNumberFormat="1" applyFont="1" applyFill="1" applyBorder="1" applyAlignment="1">
      <alignment horizontal="center" vertical="center"/>
      <protection/>
    </xf>
    <xf numFmtId="172" fontId="4" fillId="0" borderId="0" xfId="0" applyNumberFormat="1" applyFont="1" applyFill="1" applyBorder="1" applyAlignment="1">
      <alignment horizontal="center" vertical="center" wrapText="1"/>
    </xf>
    <xf numFmtId="172" fontId="3" fillId="0" borderId="0" xfId="50" applyNumberFormat="1" applyFont="1" applyFill="1" applyBorder="1" applyAlignment="1">
      <alignment horizontal="center" vertical="center" wrapText="1"/>
      <protection/>
    </xf>
    <xf numFmtId="176" fontId="1" fillId="0" borderId="0" xfId="50" applyNumberFormat="1" applyFont="1" applyFill="1">
      <alignment/>
      <protection/>
    </xf>
    <xf numFmtId="180" fontId="1" fillId="0" borderId="0" xfId="64" applyNumberFormat="1" applyFont="1" applyFill="1" applyAlignment="1">
      <alignment/>
    </xf>
    <xf numFmtId="0" fontId="13" fillId="0" borderId="0" xfId="50" applyFont="1" applyFill="1">
      <alignment/>
      <protection/>
    </xf>
    <xf numFmtId="179" fontId="4" fillId="0" borderId="0" xfId="64" applyNumberFormat="1" applyFont="1" applyFill="1" applyBorder="1" applyAlignment="1">
      <alignment horizontal="center" vertical="center"/>
    </xf>
    <xf numFmtId="176" fontId="4" fillId="0" borderId="0" xfId="50" applyNumberFormat="1" applyFont="1" applyFill="1" applyBorder="1" applyAlignment="1">
      <alignment horizontal="center" vertical="center"/>
      <protection/>
    </xf>
    <xf numFmtId="176" fontId="2" fillId="0" borderId="0" xfId="50" applyNumberFormat="1" applyFont="1" applyFill="1" applyBorder="1" applyAlignment="1">
      <alignment horizontal="center" vertical="center" wrapText="1"/>
      <protection/>
    </xf>
    <xf numFmtId="0" fontId="1" fillId="0" borderId="0" xfId="50" applyFont="1" applyFill="1" applyBorder="1" applyAlignment="1">
      <alignment horizontal="center" wrapText="1"/>
      <protection/>
    </xf>
    <xf numFmtId="176" fontId="1" fillId="0" borderId="0" xfId="50" applyNumberFormat="1" applyFont="1" applyFill="1" applyBorder="1" applyAlignment="1">
      <alignment horizontal="center" vertical="center"/>
      <protection/>
    </xf>
    <xf numFmtId="172" fontId="4" fillId="0" borderId="0" xfId="50" applyNumberFormat="1" applyFont="1" applyFill="1" applyBorder="1" applyAlignment="1">
      <alignment horizontal="center" vertical="center" wrapText="1"/>
      <protection/>
    </xf>
    <xf numFmtId="172" fontId="1" fillId="0" borderId="0" xfId="50" applyNumberFormat="1" applyFont="1" applyFill="1" applyBorder="1" applyAlignment="1">
      <alignment horizontal="center" vertical="center" wrapText="1"/>
      <protection/>
    </xf>
    <xf numFmtId="175" fontId="1" fillId="0" borderId="0" xfId="50" applyNumberFormat="1" applyFont="1" applyFill="1">
      <alignment/>
      <protection/>
    </xf>
    <xf numFmtId="16" fontId="2" fillId="0" borderId="0" xfId="50" applyNumberFormat="1" applyFont="1" applyFill="1" applyBorder="1" applyAlignment="1">
      <alignment horizontal="center" vertical="center" wrapText="1"/>
      <protection/>
    </xf>
    <xf numFmtId="173" fontId="2" fillId="0" borderId="0" xfId="50" applyNumberFormat="1" applyFont="1" applyFill="1" applyBorder="1" applyAlignment="1">
      <alignment horizontal="center" vertical="center" wrapText="1"/>
      <protection/>
    </xf>
    <xf numFmtId="176" fontId="4" fillId="0" borderId="10" xfId="50" applyNumberFormat="1" applyFont="1" applyFill="1" applyBorder="1" applyAlignment="1">
      <alignment horizontal="center" vertical="center"/>
      <protection/>
    </xf>
    <xf numFmtId="0" fontId="10" fillId="0" borderId="10" xfId="50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50" applyFont="1" applyFill="1" applyBorder="1" applyAlignment="1">
      <alignment horizontal="left" vertical="center" wrapText="1"/>
      <protection/>
    </xf>
    <xf numFmtId="172" fontId="4" fillId="0" borderId="0" xfId="50" applyNumberFormat="1" applyFont="1" applyFill="1" applyBorder="1" applyAlignment="1">
      <alignment horizontal="center"/>
      <protection/>
    </xf>
    <xf numFmtId="176" fontId="1" fillId="0" borderId="0" xfId="50" applyNumberFormat="1" applyFont="1" applyFill="1" applyBorder="1" applyAlignment="1">
      <alignment horizontal="center" wrapText="1"/>
      <protection/>
    </xf>
    <xf numFmtId="0" fontId="0" fillId="0" borderId="0" xfId="50" applyFont="1" applyFill="1" applyAlignment="1">
      <alignment wrapText="1"/>
      <protection/>
    </xf>
    <xf numFmtId="182" fontId="0" fillId="0" borderId="0" xfId="50" applyNumberFormat="1" applyFont="1" applyFill="1">
      <alignment/>
      <protection/>
    </xf>
    <xf numFmtId="173" fontId="4" fillId="0" borderId="12" xfId="50" applyNumberFormat="1" applyFont="1" applyFill="1" applyBorder="1" applyAlignment="1">
      <alignment horizontal="center" vertical="center"/>
      <protection/>
    </xf>
    <xf numFmtId="182" fontId="1" fillId="0" borderId="0" xfId="50" applyNumberFormat="1" applyFont="1" applyFill="1" applyAlignment="1">
      <alignment horizontal="center"/>
      <protection/>
    </xf>
    <xf numFmtId="0" fontId="0" fillId="0" borderId="0" xfId="50" applyFont="1" applyFill="1" applyBorder="1" applyAlignment="1">
      <alignment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0" fontId="8" fillId="35" borderId="10" xfId="33" applyFont="1" applyFill="1" applyBorder="1" applyAlignment="1">
      <alignment horizontal="center" vertical="center" wrapText="1"/>
      <protection/>
    </xf>
    <xf numFmtId="0" fontId="8" fillId="35" borderId="10" xfId="33" applyFont="1" applyFill="1" applyBorder="1" applyAlignment="1">
      <alignment horizontal="left" vertical="center" wrapText="1"/>
      <protection/>
    </xf>
    <xf numFmtId="0" fontId="8" fillId="36" borderId="10" xfId="33" applyFont="1" applyFill="1" applyBorder="1" applyAlignment="1">
      <alignment horizontal="center" vertical="center" wrapText="1"/>
      <protection/>
    </xf>
    <xf numFmtId="0" fontId="8" fillId="36" borderId="10" xfId="33" applyFont="1" applyFill="1" applyBorder="1" applyAlignment="1">
      <alignment horizontal="left" vertical="center" wrapText="1"/>
      <protection/>
    </xf>
    <xf numFmtId="0" fontId="14" fillId="34" borderId="10" xfId="33" applyFont="1" applyFill="1" applyBorder="1" applyAlignment="1">
      <alignment horizontal="center" vertical="center" wrapText="1"/>
      <protection/>
    </xf>
    <xf numFmtId="0" fontId="8" fillId="34" borderId="10" xfId="33" applyFont="1" applyFill="1" applyBorder="1" applyAlignment="1">
      <alignment horizontal="left" vertical="center" wrapText="1"/>
      <protection/>
    </xf>
    <xf numFmtId="184" fontId="8" fillId="0" borderId="10" xfId="0" applyNumberFormat="1" applyFont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11" fillId="7" borderId="10" xfId="50" applyFont="1" applyFill="1" applyBorder="1">
      <alignment/>
      <protection/>
    </xf>
    <xf numFmtId="0" fontId="10" fillId="7" borderId="10" xfId="50" applyFont="1" applyFill="1" applyBorder="1" applyAlignment="1">
      <alignment horizontal="left" vertical="center" wrapText="1"/>
      <protection/>
    </xf>
    <xf numFmtId="172" fontId="3" fillId="0" borderId="10" xfId="50" applyNumberFormat="1" applyFont="1" applyFill="1" applyBorder="1" applyAlignment="1">
      <alignment horizontal="center" vertical="center" wrapText="1"/>
      <protection/>
    </xf>
    <xf numFmtId="172" fontId="8" fillId="0" borderId="10" xfId="50" applyNumberFormat="1" applyFont="1" applyFill="1" applyBorder="1" applyAlignment="1">
      <alignment horizontal="center" vertical="center" wrapText="1"/>
      <protection/>
    </xf>
    <xf numFmtId="0" fontId="1" fillId="0" borderId="11" xfId="50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15" fillId="7" borderId="10" xfId="50" applyFont="1" applyFill="1" applyBorder="1" applyAlignment="1">
      <alignment horizontal="left" vertical="center" wrapText="1"/>
      <protection/>
    </xf>
    <xf numFmtId="0" fontId="15" fillId="33" borderId="10" xfId="50" applyFont="1" applyFill="1" applyBorder="1" applyAlignment="1">
      <alignment horizontal="left" vertical="center" wrapText="1"/>
      <protection/>
    </xf>
    <xf numFmtId="0" fontId="2" fillId="34" borderId="10" xfId="50" applyFont="1" applyFill="1" applyBorder="1" applyAlignment="1">
      <alignment horizontal="left" vertical="center" wrapText="1"/>
      <protection/>
    </xf>
    <xf numFmtId="172" fontId="2" fillId="34" borderId="10" xfId="5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4" fillId="34" borderId="10" xfId="33" applyFont="1" applyFill="1" applyBorder="1" applyAlignment="1" quotePrefix="1">
      <alignment horizontal="center" vertical="center" wrapText="1"/>
      <protection/>
    </xf>
    <xf numFmtId="3" fontId="8" fillId="0" borderId="10" xfId="50" applyNumberFormat="1" applyFont="1" applyFill="1" applyBorder="1" applyAlignment="1">
      <alignment horizontal="center" vertical="center" wrapText="1"/>
      <protection/>
    </xf>
    <xf numFmtId="3" fontId="15" fillId="33" borderId="10" xfId="50" applyNumberFormat="1" applyFont="1" applyFill="1" applyBorder="1" applyAlignment="1">
      <alignment horizontal="center" vertical="center" wrapText="1"/>
      <protection/>
    </xf>
    <xf numFmtId="3" fontId="8" fillId="35" borderId="10" xfId="50" applyNumberFormat="1" applyFont="1" applyFill="1" applyBorder="1" applyAlignment="1">
      <alignment horizontal="center" vertical="center" wrapText="1"/>
      <protection/>
    </xf>
    <xf numFmtId="3" fontId="8" fillId="34" borderId="10" xfId="33" applyNumberFormat="1" applyFont="1" applyFill="1" applyBorder="1" applyAlignment="1">
      <alignment horizontal="center" vertical="center" wrapText="1"/>
      <protection/>
    </xf>
    <xf numFmtId="182" fontId="1" fillId="0" borderId="0" xfId="50" applyNumberFormat="1" applyFont="1" applyFill="1" applyAlignment="1">
      <alignment horizontal="center" wrapText="1"/>
      <protection/>
    </xf>
    <xf numFmtId="0" fontId="3" fillId="0" borderId="14" xfId="50" applyFont="1" applyFill="1" applyBorder="1" applyAlignment="1">
      <alignment horizontal="center" vertical="center" wrapText="1"/>
      <protection/>
    </xf>
    <xf numFmtId="0" fontId="4" fillId="0" borderId="14" xfId="50" applyFont="1" applyFill="1" applyBorder="1" applyAlignment="1">
      <alignment horizontal="center" vertical="center" wrapText="1"/>
      <protection/>
    </xf>
    <xf numFmtId="3" fontId="15" fillId="7" borderId="10" xfId="50" applyNumberFormat="1" applyFont="1" applyFill="1" applyBorder="1" applyAlignment="1">
      <alignment horizontal="center" vertical="center" wrapText="1"/>
      <protection/>
    </xf>
    <xf numFmtId="3" fontId="8" fillId="34" borderId="10" xfId="33" applyNumberFormat="1" applyFont="1" applyFill="1" applyBorder="1" applyAlignment="1">
      <alignment horizontal="left" vertical="center" wrapText="1"/>
      <protection/>
    </xf>
    <xf numFmtId="3" fontId="8" fillId="35" borderId="10" xfId="0" applyNumberFormat="1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vertical="center" wrapText="1"/>
      <protection/>
    </xf>
    <xf numFmtId="0" fontId="8" fillId="0" borderId="0" xfId="50" applyFont="1" applyFill="1" applyBorder="1" applyAlignment="1">
      <alignment horizontal="center" vertical="center" wrapText="1"/>
      <protection/>
    </xf>
    <xf numFmtId="0" fontId="3" fillId="0" borderId="0" xfId="50" applyFont="1" applyFill="1" applyBorder="1" applyAlignment="1">
      <alignment vertical="center" wrapText="1"/>
      <protection/>
    </xf>
    <xf numFmtId="0" fontId="8" fillId="0" borderId="10" xfId="33" applyFont="1" applyFill="1" applyBorder="1" applyAlignment="1">
      <alignment horizontal="left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left" vertical="center" wrapText="1"/>
      <protection/>
    </xf>
    <xf numFmtId="0" fontId="15" fillId="10" borderId="10" xfId="50" applyFont="1" applyFill="1" applyBorder="1" applyAlignment="1">
      <alignment horizontal="center" vertical="center" wrapText="1"/>
      <protection/>
    </xf>
    <xf numFmtId="0" fontId="15" fillId="10" borderId="10" xfId="50" applyFont="1" applyFill="1" applyBorder="1" applyAlignment="1">
      <alignment horizontal="left" vertical="center" wrapText="1"/>
      <protection/>
    </xf>
    <xf numFmtId="3" fontId="15" fillId="10" borderId="10" xfId="50" applyNumberFormat="1" applyFont="1" applyFill="1" applyBorder="1" applyAlignment="1">
      <alignment horizontal="center" vertical="center" wrapText="1"/>
      <protection/>
    </xf>
    <xf numFmtId="3" fontId="1" fillId="0" borderId="10" xfId="50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wrapText="1"/>
    </xf>
    <xf numFmtId="3" fontId="10" fillId="33" borderId="10" xfId="50" applyNumberFormat="1" applyFont="1" applyFill="1" applyBorder="1" applyAlignment="1">
      <alignment horizontal="center" vertical="center" wrapText="1"/>
      <protection/>
    </xf>
    <xf numFmtId="3" fontId="10" fillId="35" borderId="10" xfId="50" applyNumberFormat="1" applyFont="1" applyFill="1" applyBorder="1" applyAlignment="1">
      <alignment horizontal="center" vertical="center" wrapText="1"/>
      <protection/>
    </xf>
    <xf numFmtId="3" fontId="3" fillId="34" borderId="10" xfId="50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10" fillId="37" borderId="10" xfId="50" applyFont="1" applyFill="1" applyBorder="1" applyAlignment="1">
      <alignment horizontal="center" vertical="center" wrapText="1"/>
      <protection/>
    </xf>
    <xf numFmtId="0" fontId="2" fillId="37" borderId="10" xfId="50" applyFont="1" applyFill="1" applyBorder="1" applyAlignment="1">
      <alignment horizontal="left" vertical="center" wrapText="1"/>
      <protection/>
    </xf>
    <xf numFmtId="0" fontId="1" fillId="37" borderId="11" xfId="0" applyFont="1" applyFill="1" applyBorder="1" applyAlignment="1">
      <alignment horizontal="left" vertical="center" wrapText="1"/>
    </xf>
    <xf numFmtId="3" fontId="10" fillId="37" borderId="10" xfId="50" applyNumberFormat="1" applyFont="1" applyFill="1" applyBorder="1" applyAlignment="1">
      <alignment horizontal="center" vertical="center" wrapText="1"/>
      <protection/>
    </xf>
    <xf numFmtId="3" fontId="4" fillId="37" borderId="10" xfId="50" applyNumberFormat="1" applyFont="1" applyFill="1" applyBorder="1" applyAlignment="1">
      <alignment horizontal="center" vertical="center" wrapText="1"/>
      <protection/>
    </xf>
    <xf numFmtId="49" fontId="4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top" wrapText="1"/>
    </xf>
    <xf numFmtId="3" fontId="2" fillId="37" borderId="10" xfId="50" applyNumberFormat="1" applyFont="1" applyFill="1" applyBorder="1" applyAlignment="1">
      <alignment horizontal="center" vertical="center" wrapText="1"/>
      <protection/>
    </xf>
    <xf numFmtId="0" fontId="1" fillId="37" borderId="10" xfId="0" applyFont="1" applyFill="1" applyBorder="1" applyAlignment="1">
      <alignment horizontal="justify" vertical="center"/>
    </xf>
    <xf numFmtId="3" fontId="1" fillId="37" borderId="10" xfId="50" applyNumberFormat="1" applyFont="1" applyFill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top" wrapText="1"/>
    </xf>
    <xf numFmtId="0" fontId="15" fillId="33" borderId="10" xfId="50" applyFont="1" applyFill="1" applyBorder="1" applyAlignment="1" quotePrefix="1">
      <alignment horizontal="center" vertical="center"/>
      <protection/>
    </xf>
    <xf numFmtId="0" fontId="15" fillId="33" borderId="10" xfId="50" applyFont="1" applyFill="1" applyBorder="1" applyAlignment="1">
      <alignment horizontal="center" vertical="center"/>
      <protection/>
    </xf>
    <xf numFmtId="0" fontId="8" fillId="0" borderId="14" xfId="50" applyFont="1" applyFill="1" applyBorder="1" applyAlignment="1">
      <alignment horizontal="right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3" fillId="0" borderId="0" xfId="50" applyFont="1" applyFill="1" applyAlignment="1">
      <alignment/>
      <protection/>
    </xf>
    <xf numFmtId="0" fontId="3" fillId="0" borderId="0" xfId="50" applyFont="1" applyFill="1" applyAlignment="1">
      <alignment wrapText="1"/>
      <protection/>
    </xf>
    <xf numFmtId="0" fontId="4" fillId="0" borderId="15" xfId="50" applyFont="1" applyFill="1" applyBorder="1" applyAlignment="1">
      <alignment horizontal="center" vertical="center" wrapText="1"/>
      <protection/>
    </xf>
    <xf numFmtId="0" fontId="3" fillId="0" borderId="12" xfId="50" applyFont="1" applyFill="1" applyBorder="1" applyAlignment="1">
      <alignment horizontal="center" vertical="center" wrapText="1"/>
      <protection/>
    </xf>
    <xf numFmtId="0" fontId="1" fillId="0" borderId="15" xfId="50" applyFont="1" applyFill="1" applyBorder="1" applyAlignment="1">
      <alignment horizontal="center" vertical="center" wrapText="1"/>
      <protection/>
    </xf>
    <xf numFmtId="0" fontId="1" fillId="0" borderId="12" xfId="50" applyFont="1" applyFill="1" applyBorder="1" applyAlignment="1">
      <alignment horizontal="center" vertical="center" wrapText="1"/>
      <protection/>
    </xf>
    <xf numFmtId="182" fontId="1" fillId="0" borderId="0" xfId="50" applyNumberFormat="1" applyFont="1" applyFill="1" applyAlignment="1">
      <alignment horizontal="center" wrapText="1"/>
      <protection/>
    </xf>
    <xf numFmtId="0" fontId="3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2" fillId="0" borderId="0" xfId="50" applyFont="1" applyFill="1" applyAlignment="1">
      <alignment horizontal="left"/>
      <protection/>
    </xf>
    <xf numFmtId="0" fontId="0" fillId="0" borderId="0" xfId="50" applyFont="1" applyFill="1" applyAlignment="1">
      <alignment horizontal="left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3" fillId="0" borderId="14" xfId="50" applyFont="1" applyFill="1" applyBorder="1" applyAlignment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_ПРОПОЗИЦ11 ЗАЛИШОК на 01,01,2016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_osvita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BB38"/>
  <sheetViews>
    <sheetView zoomScale="79" zoomScaleNormal="79" zoomScaleSheetLayoutView="100" zoomScalePageLayoutView="0" workbookViewId="0" topLeftCell="A7">
      <pane xSplit="2" ySplit="11" topLeftCell="C18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C14" sqref="C14:C15"/>
    </sheetView>
  </sheetViews>
  <sheetFormatPr defaultColWidth="9.140625" defaultRowHeight="12.75"/>
  <cols>
    <col min="1" max="1" width="11.140625" style="1" customWidth="1"/>
    <col min="2" max="2" width="16.57421875" style="1" customWidth="1"/>
    <col min="3" max="3" width="69.28125" style="1" customWidth="1"/>
    <col min="4" max="4" width="42.00390625" style="1" customWidth="1"/>
    <col min="5" max="5" width="22.140625" style="1" hidden="1" customWidth="1"/>
    <col min="6" max="6" width="20.421875" style="1" hidden="1" customWidth="1"/>
    <col min="7" max="20" width="20.421875" style="1" customWidth="1"/>
    <col min="21" max="26" width="17.7109375" style="1" customWidth="1"/>
    <col min="27" max="27" width="12.00390625" style="1" customWidth="1"/>
    <col min="28" max="28" width="10.140625" style="1" customWidth="1"/>
    <col min="29" max="29" width="13.00390625" style="1" customWidth="1"/>
    <col min="30" max="30" width="13.57421875" style="1" customWidth="1"/>
    <col min="31" max="31" width="11.8515625" style="1" customWidth="1"/>
    <col min="32" max="32" width="12.7109375" style="1" customWidth="1"/>
    <col min="33" max="33" width="10.7109375" style="1" customWidth="1"/>
    <col min="34" max="35" width="13.28125" style="1" customWidth="1"/>
    <col min="36" max="36" width="10.140625" style="1" customWidth="1"/>
    <col min="37" max="37" width="17.421875" style="1" customWidth="1"/>
    <col min="38" max="38" width="13.140625" style="1" customWidth="1"/>
    <col min="39" max="39" width="11.28125" style="1" customWidth="1"/>
    <col min="40" max="40" width="11.421875" style="1" customWidth="1"/>
    <col min="41" max="42" width="12.7109375" style="1" customWidth="1"/>
    <col min="43" max="47" width="9.140625" style="1" customWidth="1"/>
    <col min="48" max="48" width="8.7109375" style="1" customWidth="1"/>
    <col min="49" max="49" width="9.140625" style="1" customWidth="1"/>
    <col min="50" max="50" width="12.421875" style="1" bestFit="1" customWidth="1"/>
    <col min="51" max="51" width="9.140625" style="1" customWidth="1"/>
    <col min="52" max="52" width="14.00390625" style="1" bestFit="1" customWidth="1"/>
    <col min="53" max="53" width="9.140625" style="1" customWidth="1"/>
    <col min="54" max="54" width="10.00390625" style="1" bestFit="1" customWidth="1"/>
    <col min="55" max="16384" width="9.140625" style="1" customWidth="1"/>
  </cols>
  <sheetData>
    <row r="1" spans="3:4" ht="20.25" hidden="1">
      <c r="C1" s="135" t="s">
        <v>4</v>
      </c>
      <c r="D1" s="135"/>
    </row>
    <row r="2" spans="3:4" ht="18" customHeight="1" hidden="1">
      <c r="C2" s="136" t="s">
        <v>0</v>
      </c>
      <c r="D2" s="136"/>
    </row>
    <row r="3" spans="3:4" ht="18" customHeight="1" hidden="1">
      <c r="C3" s="136" t="s">
        <v>1</v>
      </c>
      <c r="D3" s="136"/>
    </row>
    <row r="4" spans="3:4" ht="20.25" hidden="1">
      <c r="C4" s="2" t="s">
        <v>2</v>
      </c>
      <c r="D4" s="2"/>
    </row>
    <row r="5" spans="3:4" ht="20.25" hidden="1">
      <c r="C5" s="135" t="s">
        <v>3</v>
      </c>
      <c r="D5" s="135"/>
    </row>
    <row r="6" spans="3:4" ht="18" hidden="1">
      <c r="C6" s="3"/>
      <c r="D6" s="3"/>
    </row>
    <row r="7" spans="3:4" ht="20.25">
      <c r="C7" s="30"/>
      <c r="D7" s="14"/>
    </row>
    <row r="8" spans="3:6" ht="45" customHeight="1">
      <c r="C8" s="3"/>
      <c r="D8" s="96" t="s">
        <v>184</v>
      </c>
      <c r="E8" s="141"/>
      <c r="F8" s="141"/>
    </row>
    <row r="9" spans="2:36" ht="33.75" customHeight="1">
      <c r="B9" s="104"/>
      <c r="C9" s="104" t="s">
        <v>198</v>
      </c>
      <c r="D9" s="104"/>
      <c r="E9" s="104"/>
      <c r="F9" s="104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0"/>
      <c r="V9" s="40"/>
      <c r="W9" s="40"/>
      <c r="X9" s="40"/>
      <c r="Y9" s="40"/>
      <c r="Z9" s="40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2:36" ht="25.5" customHeight="1">
      <c r="B10" s="32"/>
      <c r="C10" s="32">
        <v>9100000000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0"/>
      <c r="V10" s="40"/>
      <c r="W10" s="40"/>
      <c r="X10" s="40"/>
      <c r="Y10" s="40"/>
      <c r="Z10" s="40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2:36" ht="14.25" customHeight="1">
      <c r="B11" s="32"/>
      <c r="C11" s="103" t="s">
        <v>185</v>
      </c>
      <c r="D11" s="102"/>
      <c r="E11" s="102"/>
      <c r="F11" s="10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40"/>
      <c r="V11" s="40"/>
      <c r="W11" s="40"/>
      <c r="X11" s="40"/>
      <c r="Y11" s="40"/>
      <c r="Z11" s="40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3:7" ht="30.75" customHeight="1">
      <c r="C12" s="142" t="s">
        <v>34</v>
      </c>
      <c r="D12" s="143"/>
      <c r="E12" s="143"/>
      <c r="F12" s="143"/>
      <c r="G12" s="65"/>
    </row>
    <row r="13" spans="3:7" ht="14.25" customHeight="1">
      <c r="C13" s="97"/>
      <c r="D13" s="131" t="s">
        <v>209</v>
      </c>
      <c r="E13" s="98"/>
      <c r="F13" s="98"/>
      <c r="G13" s="65"/>
    </row>
    <row r="14" spans="2:36" ht="25.5" customHeight="1">
      <c r="B14" s="139" t="s">
        <v>35</v>
      </c>
      <c r="C14" s="137" t="s">
        <v>36</v>
      </c>
      <c r="D14" s="132" t="s">
        <v>37</v>
      </c>
      <c r="E14" s="134"/>
      <c r="F14" s="1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50"/>
      <c r="V14" s="50"/>
      <c r="W14" s="50"/>
      <c r="X14" s="50"/>
      <c r="Y14" s="50"/>
      <c r="Z14" s="50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2:54" ht="68.25" customHeight="1">
      <c r="B15" s="140"/>
      <c r="C15" s="138"/>
      <c r="D15" s="133"/>
      <c r="E15" s="134"/>
      <c r="F15" s="134"/>
      <c r="G15" s="33"/>
      <c r="H15" s="33"/>
      <c r="I15" s="47"/>
      <c r="J15" s="47"/>
      <c r="K15" s="47"/>
      <c r="L15" s="47"/>
      <c r="M15" s="47"/>
      <c r="N15" s="47"/>
      <c r="O15" s="47"/>
      <c r="P15" s="52"/>
      <c r="Q15" s="52"/>
      <c r="R15" s="52"/>
      <c r="S15" s="52"/>
      <c r="T15" s="52"/>
      <c r="U15" s="52">
        <v>44057</v>
      </c>
      <c r="V15" s="52">
        <v>44056</v>
      </c>
      <c r="W15" s="52">
        <v>44054</v>
      </c>
      <c r="X15" s="47" t="s">
        <v>32</v>
      </c>
      <c r="Y15" s="47" t="s">
        <v>31</v>
      </c>
      <c r="Z15" s="47" t="s">
        <v>33</v>
      </c>
      <c r="AA15" s="52">
        <v>44033</v>
      </c>
      <c r="AB15" s="47" t="s">
        <v>30</v>
      </c>
      <c r="AC15" s="47" t="s">
        <v>28</v>
      </c>
      <c r="AD15" s="47" t="s">
        <v>29</v>
      </c>
      <c r="AE15" s="47" t="s">
        <v>26</v>
      </c>
      <c r="AF15" s="47" t="s">
        <v>25</v>
      </c>
      <c r="AG15" s="6" t="s">
        <v>24</v>
      </c>
      <c r="AH15" s="6" t="s">
        <v>23</v>
      </c>
      <c r="AI15" s="6" t="s">
        <v>27</v>
      </c>
      <c r="AJ15" s="6" t="s">
        <v>20</v>
      </c>
      <c r="AK15" s="6" t="s">
        <v>19</v>
      </c>
      <c r="AL15" s="6" t="s">
        <v>19</v>
      </c>
      <c r="AM15" s="43" t="s">
        <v>21</v>
      </c>
      <c r="AN15" s="6" t="s">
        <v>18</v>
      </c>
      <c r="AO15" s="9" t="s">
        <v>17</v>
      </c>
      <c r="AP15" s="6" t="s">
        <v>22</v>
      </c>
      <c r="AQ15" s="6" t="s">
        <v>16</v>
      </c>
      <c r="AR15" s="6" t="s">
        <v>15</v>
      </c>
      <c r="AS15" s="6" t="s">
        <v>14</v>
      </c>
      <c r="AT15" s="6" t="s">
        <v>13</v>
      </c>
      <c r="AU15" s="6" t="s">
        <v>12</v>
      </c>
      <c r="AV15" s="6" t="s">
        <v>11</v>
      </c>
      <c r="AW15" s="6" t="s">
        <v>10</v>
      </c>
      <c r="AX15" s="6" t="s">
        <v>9</v>
      </c>
      <c r="AY15" s="6" t="s">
        <v>8</v>
      </c>
      <c r="AZ15" s="6" t="s">
        <v>7</v>
      </c>
      <c r="BA15" s="6" t="s">
        <v>6</v>
      </c>
      <c r="BB15" s="6" t="s">
        <v>5</v>
      </c>
    </row>
    <row r="16" spans="2:54" ht="19.5" customHeight="1">
      <c r="B16" s="70">
        <v>1</v>
      </c>
      <c r="C16" s="69">
        <v>2</v>
      </c>
      <c r="D16" s="69">
        <v>3</v>
      </c>
      <c r="E16" s="69"/>
      <c r="F16" s="71"/>
      <c r="G16" s="33"/>
      <c r="H16" s="33"/>
      <c r="I16" s="63"/>
      <c r="J16" s="63"/>
      <c r="K16" s="63"/>
      <c r="L16" s="63"/>
      <c r="M16" s="63"/>
      <c r="N16" s="63"/>
      <c r="O16" s="63"/>
      <c r="P16" s="63"/>
      <c r="Q16" s="63"/>
      <c r="R16" s="46"/>
      <c r="S16" s="46"/>
      <c r="T16" s="46"/>
      <c r="U16" s="46">
        <f aca="true" t="shared" si="0" ref="U16:AO16">SUM(U19:U38)</f>
        <v>0</v>
      </c>
      <c r="V16" s="46">
        <f t="shared" si="0"/>
        <v>0</v>
      </c>
      <c r="W16" s="46">
        <f t="shared" si="0"/>
        <v>0</v>
      </c>
      <c r="X16" s="41">
        <f t="shared" si="0"/>
        <v>0</v>
      </c>
      <c r="Y16" s="51">
        <f t="shared" si="0"/>
        <v>0</v>
      </c>
      <c r="Z16" s="51">
        <f t="shared" si="0"/>
        <v>0</v>
      </c>
      <c r="AA16" s="53">
        <f t="shared" si="0"/>
        <v>0</v>
      </c>
      <c r="AB16" s="51">
        <f t="shared" si="0"/>
        <v>0</v>
      </c>
      <c r="AC16" s="51">
        <f t="shared" si="0"/>
        <v>150</v>
      </c>
      <c r="AD16" s="51">
        <f t="shared" si="0"/>
        <v>-178.485</v>
      </c>
      <c r="AE16" s="26">
        <f t="shared" si="0"/>
        <v>0</v>
      </c>
      <c r="AF16" s="41">
        <f t="shared" si="0"/>
        <v>0</v>
      </c>
      <c r="AG16" s="26">
        <f t="shared" si="0"/>
        <v>0</v>
      </c>
      <c r="AH16" s="41">
        <f t="shared" si="0"/>
        <v>0</v>
      </c>
      <c r="AI16" s="26">
        <f t="shared" si="0"/>
        <v>0</v>
      </c>
      <c r="AJ16" s="26">
        <f t="shared" si="0"/>
        <v>0</v>
      </c>
      <c r="AK16" s="42">
        <f t="shared" si="0"/>
        <v>0</v>
      </c>
      <c r="AL16" s="26">
        <f t="shared" si="0"/>
        <v>150</v>
      </c>
      <c r="AM16" s="26">
        <f t="shared" si="0"/>
        <v>-177.515</v>
      </c>
      <c r="AN16" s="26">
        <f t="shared" si="0"/>
        <v>0</v>
      </c>
      <c r="AO16" s="28">
        <f t="shared" si="0"/>
        <v>0</v>
      </c>
      <c r="AP16" s="28">
        <v>372.85</v>
      </c>
      <c r="AQ16" s="28">
        <f aca="true" t="shared" si="1" ref="AQ16:BB16">SUM(AQ19:AQ38)</f>
        <v>0</v>
      </c>
      <c r="AR16" s="28">
        <f t="shared" si="1"/>
        <v>100</v>
      </c>
      <c r="AS16" s="28">
        <f t="shared" si="1"/>
        <v>220</v>
      </c>
      <c r="AT16" s="28">
        <f t="shared" si="1"/>
        <v>0</v>
      </c>
      <c r="AU16" s="28">
        <f t="shared" si="1"/>
        <v>0</v>
      </c>
      <c r="AV16" s="28">
        <f t="shared" si="1"/>
        <v>646.1030000000001</v>
      </c>
      <c r="AW16" s="28">
        <f t="shared" si="1"/>
        <v>4</v>
      </c>
      <c r="AX16" s="28">
        <f t="shared" si="1"/>
        <v>0</v>
      </c>
      <c r="AY16" s="28">
        <f t="shared" si="1"/>
        <v>0</v>
      </c>
      <c r="AZ16" s="28">
        <f t="shared" si="1"/>
        <v>0</v>
      </c>
      <c r="BA16" s="28">
        <f t="shared" si="1"/>
        <v>0</v>
      </c>
      <c r="BB16" s="28">
        <f t="shared" si="1"/>
        <v>314.652</v>
      </c>
    </row>
    <row r="17" spans="2:54" ht="33" customHeight="1">
      <c r="B17" s="18"/>
      <c r="C17" s="19" t="s">
        <v>38</v>
      </c>
      <c r="D17" s="20"/>
      <c r="E17" s="20"/>
      <c r="F17" s="2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28"/>
      <c r="AY17" s="6"/>
      <c r="AZ17" s="6"/>
      <c r="BA17" s="6"/>
      <c r="BB17" s="6"/>
    </row>
    <row r="18" spans="2:54" ht="33" customHeight="1">
      <c r="B18" s="108">
        <v>41020000</v>
      </c>
      <c r="C18" s="109" t="s">
        <v>195</v>
      </c>
      <c r="D18" s="110">
        <f>D19+D20</f>
        <v>521489200</v>
      </c>
      <c r="E18" s="20"/>
      <c r="F18" s="2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28"/>
      <c r="AY18" s="6"/>
      <c r="AZ18" s="6"/>
      <c r="BA18" s="6"/>
      <c r="BB18" s="6"/>
    </row>
    <row r="19" spans="2:54" s="7" customFormat="1" ht="20.25">
      <c r="B19" s="106">
        <v>41020100</v>
      </c>
      <c r="C19" s="107" t="s">
        <v>186</v>
      </c>
      <c r="D19" s="111">
        <v>258260700</v>
      </c>
      <c r="E19" s="17">
        <f>SUM(E20:E29)</f>
        <v>0</v>
      </c>
      <c r="F19" s="17">
        <f>SUM(F20:F29)</f>
        <v>362639400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6"/>
      <c r="AY19" s="23"/>
      <c r="AZ19" s="23"/>
      <c r="BA19" s="23"/>
      <c r="BB19" s="23"/>
    </row>
    <row r="20" spans="2:54" ht="54" customHeight="1">
      <c r="B20" s="106">
        <v>41020200</v>
      </c>
      <c r="C20" s="105" t="s">
        <v>187</v>
      </c>
      <c r="D20" s="92">
        <v>263228500</v>
      </c>
      <c r="E20" s="21"/>
      <c r="F20" s="22">
        <f>D20-E20</f>
        <v>263228500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23"/>
      <c r="AY20" s="6"/>
      <c r="AZ20" s="6"/>
      <c r="BA20" s="6"/>
      <c r="BB20" s="6">
        <v>11.652</v>
      </c>
    </row>
    <row r="21" spans="2:54" ht="54" customHeight="1">
      <c r="B21" s="108">
        <v>41030000</v>
      </c>
      <c r="C21" s="109" t="s">
        <v>196</v>
      </c>
      <c r="D21" s="110">
        <f>D22+D23+D24+D25</f>
        <v>375699900</v>
      </c>
      <c r="E21" s="21"/>
      <c r="F21" s="22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23"/>
      <c r="AY21" s="6"/>
      <c r="AZ21" s="6"/>
      <c r="BA21" s="6"/>
      <c r="BB21" s="6"/>
    </row>
    <row r="22" spans="2:54" ht="41.25" customHeight="1">
      <c r="B22" s="106">
        <v>41033000</v>
      </c>
      <c r="C22" s="105" t="s">
        <v>188</v>
      </c>
      <c r="D22" s="92">
        <v>99410900</v>
      </c>
      <c r="E22" s="21"/>
      <c r="F22" s="22">
        <f>D22-E22</f>
        <v>99410900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23"/>
      <c r="AY22" s="6"/>
      <c r="AZ22" s="6"/>
      <c r="BA22" s="6"/>
      <c r="BB22" s="6">
        <v>3</v>
      </c>
    </row>
    <row r="23" spans="2:54" ht="21">
      <c r="B23" s="74">
        <v>41033900</v>
      </c>
      <c r="C23" s="75" t="s">
        <v>189</v>
      </c>
      <c r="D23" s="92">
        <v>245816400</v>
      </c>
      <c r="E23" s="21"/>
      <c r="F23" s="21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>
        <v>21.515</v>
      </c>
      <c r="AE23" s="35"/>
      <c r="AF23" s="35"/>
      <c r="AG23" s="35"/>
      <c r="AH23" s="35"/>
      <c r="AI23" s="35"/>
      <c r="AJ23" s="35"/>
      <c r="AK23" s="6"/>
      <c r="AL23" s="6"/>
      <c r="AM23" s="6">
        <v>-21.515</v>
      </c>
      <c r="AN23" s="6"/>
      <c r="AO23" s="6"/>
      <c r="AP23" s="6"/>
      <c r="AQ23" s="6"/>
      <c r="AR23" s="6"/>
      <c r="AS23" s="6"/>
      <c r="AT23" s="6"/>
      <c r="AU23" s="6"/>
      <c r="AV23" s="6">
        <v>50</v>
      </c>
      <c r="AW23" s="6"/>
      <c r="AX23" s="6"/>
      <c r="AY23" s="6"/>
      <c r="AZ23" s="6"/>
      <c r="BA23" s="6"/>
      <c r="BB23" s="6"/>
    </row>
    <row r="24" spans="2:54" ht="87.75" customHeight="1">
      <c r="B24" s="74">
        <v>41034400</v>
      </c>
      <c r="C24" s="105" t="s">
        <v>190</v>
      </c>
      <c r="D24" s="92">
        <v>10158700</v>
      </c>
      <c r="E24" s="21"/>
      <c r="F24" s="21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70</v>
      </c>
      <c r="AW24" s="6"/>
      <c r="AX24" s="6"/>
      <c r="AY24" s="6"/>
      <c r="AZ24" s="6"/>
      <c r="BA24" s="6"/>
      <c r="BB24" s="6"/>
    </row>
    <row r="25" spans="2:54" ht="41.25" customHeight="1">
      <c r="B25" s="74">
        <v>41035400</v>
      </c>
      <c r="C25" s="105" t="s">
        <v>191</v>
      </c>
      <c r="D25" s="92">
        <v>20313900</v>
      </c>
      <c r="E25" s="21"/>
      <c r="F25" s="21"/>
      <c r="G25" s="35"/>
      <c r="H25" s="35"/>
      <c r="I25" s="35"/>
      <c r="J25" s="35"/>
      <c r="K25" s="35"/>
      <c r="L25" s="35"/>
      <c r="M25" s="35"/>
      <c r="N25" s="35"/>
      <c r="O25" s="35">
        <v>77.123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6"/>
      <c r="AL25" s="6"/>
      <c r="AM25" s="6">
        <v>-56</v>
      </c>
      <c r="AN25" s="6"/>
      <c r="AO25" s="6"/>
      <c r="AP25" s="6"/>
      <c r="AQ25" s="6"/>
      <c r="AR25" s="6"/>
      <c r="AS25" s="6"/>
      <c r="AT25" s="6"/>
      <c r="AU25" s="6"/>
      <c r="AV25" s="6">
        <v>58.877</v>
      </c>
      <c r="AW25" s="6"/>
      <c r="AX25" s="6"/>
      <c r="AY25" s="6"/>
      <c r="AZ25" s="6"/>
      <c r="BA25" s="6"/>
      <c r="BB25" s="6"/>
    </row>
    <row r="26" spans="2:54" ht="21" hidden="1">
      <c r="B26" s="74"/>
      <c r="C26" s="75"/>
      <c r="D26" s="112"/>
      <c r="E26" s="21"/>
      <c r="F26" s="21"/>
      <c r="G26" s="35"/>
      <c r="H26" s="35"/>
      <c r="I26" s="35"/>
      <c r="J26" s="35"/>
      <c r="K26" s="35"/>
      <c r="L26" s="35"/>
      <c r="M26" s="35"/>
      <c r="N26" s="35"/>
      <c r="O26" s="35">
        <v>50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>
        <v>-50</v>
      </c>
      <c r="AE26" s="35"/>
      <c r="AF26" s="35"/>
      <c r="AG26" s="35"/>
      <c r="AH26" s="35"/>
      <c r="AI26" s="35"/>
      <c r="AJ26" s="3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>
        <v>50</v>
      </c>
      <c r="AW26" s="6"/>
      <c r="AX26" s="6"/>
      <c r="AY26" s="6"/>
      <c r="AZ26" s="6"/>
      <c r="BA26" s="6"/>
      <c r="BB26" s="6"/>
    </row>
    <row r="27" spans="2:54" s="4" customFormat="1" ht="21" hidden="1">
      <c r="B27" s="74"/>
      <c r="C27" s="75"/>
      <c r="D27" s="112"/>
      <c r="E27" s="21"/>
      <c r="F27" s="21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125.226</v>
      </c>
      <c r="AW27" s="6"/>
      <c r="AX27" s="6"/>
      <c r="AY27" s="6"/>
      <c r="AZ27" s="6"/>
      <c r="BA27" s="6"/>
      <c r="BB27" s="6"/>
    </row>
    <row r="28" spans="2:54" ht="21" hidden="1">
      <c r="B28" s="74"/>
      <c r="C28" s="75"/>
      <c r="D28" s="112"/>
      <c r="E28" s="21"/>
      <c r="F28" s="21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6"/>
      <c r="AL28" s="6"/>
      <c r="AM28" s="6"/>
      <c r="AN28" s="6"/>
      <c r="AO28" s="6"/>
      <c r="AP28" s="6"/>
      <c r="AQ28" s="6"/>
      <c r="AR28" s="6"/>
      <c r="AS28" s="28">
        <v>220</v>
      </c>
      <c r="AT28" s="6"/>
      <c r="AU28" s="6"/>
      <c r="AV28" s="6"/>
      <c r="AW28" s="6"/>
      <c r="AX28" s="6"/>
      <c r="AY28" s="6"/>
      <c r="AZ28" s="6"/>
      <c r="BA28" s="6"/>
      <c r="BB28" s="6"/>
    </row>
    <row r="29" spans="2:54" ht="21" hidden="1">
      <c r="B29" s="74"/>
      <c r="C29" s="75"/>
      <c r="D29" s="112"/>
      <c r="E29" s="21"/>
      <c r="F29" s="21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6"/>
      <c r="AL29" s="6"/>
      <c r="AM29" s="6">
        <v>-100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>
        <v>100</v>
      </c>
    </row>
    <row r="30" spans="2:54" ht="21" hidden="1">
      <c r="B30" s="15"/>
      <c r="C30" s="16"/>
      <c r="D30" s="113"/>
      <c r="E30" s="21"/>
      <c r="F30" s="21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>
        <v>200</v>
      </c>
    </row>
    <row r="31" spans="2:54" ht="21" hidden="1">
      <c r="B31" s="76"/>
      <c r="C31" s="77"/>
      <c r="D31" s="100"/>
      <c r="E31" s="21"/>
      <c r="F31" s="21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>
        <v>150</v>
      </c>
      <c r="AD31" s="35">
        <v>-150</v>
      </c>
      <c r="AE31" s="35"/>
      <c r="AF31" s="35"/>
      <c r="AG31" s="35"/>
      <c r="AH31" s="35"/>
      <c r="AI31" s="35"/>
      <c r="AJ31" s="35"/>
      <c r="AK31" s="6"/>
      <c r="AL31" s="6">
        <v>150</v>
      </c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2:54" ht="21" hidden="1">
      <c r="B32" s="72"/>
      <c r="C32" s="73"/>
      <c r="D32" s="114"/>
      <c r="E32" s="21"/>
      <c r="F32" s="2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28">
        <v>292</v>
      </c>
      <c r="AW32" s="6"/>
      <c r="AX32" s="6"/>
      <c r="AY32" s="6"/>
      <c r="AZ32" s="6"/>
      <c r="BA32" s="6"/>
      <c r="BB32" s="6"/>
    </row>
    <row r="33" spans="2:54" ht="20.25">
      <c r="B33" s="18"/>
      <c r="C33" s="19" t="s">
        <v>192</v>
      </c>
      <c r="D33" s="115"/>
      <c r="E33" s="17" t="e">
        <f>#REF!+E36+E38+#REF!+#REF!+#REF!+#REF!+#REF!+#REF!+#REF!+#REF!+#REF!+#REF!+#REF!+#REF!+#REF!+#REF!+#REF!+#REF!+#REF!+#REF!+#REF!+#REF!+#REF!+#REF!+#REF!+#REF!</f>
        <v>#REF!</v>
      </c>
      <c r="F33" s="17" t="e">
        <f>#REF!+F36+F38+#REF!+#REF!+#REF!+#REF!+#REF!+#REF!+#REF!+#REF!+#REF!+#REF!+#REF!+#REF!+#REF!+#REF!+#REF!+#REF!+#REF!+#REF!+#REF!+#REF!+#REF!+#REF!+#REF!</f>
        <v>#REF!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2:54" ht="41.25" customHeight="1">
      <c r="B34" s="108">
        <v>41030000</v>
      </c>
      <c r="C34" s="109" t="s">
        <v>196</v>
      </c>
      <c r="D34" s="110">
        <f>D35</f>
        <v>503648500</v>
      </c>
      <c r="E34" s="17"/>
      <c r="F34" s="1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2:54" ht="80.25" customHeight="1">
      <c r="B35" s="74" t="s">
        <v>193</v>
      </c>
      <c r="C35" s="105" t="s">
        <v>194</v>
      </c>
      <c r="D35" s="92">
        <v>503648500</v>
      </c>
      <c r="E35" s="21">
        <f>SUM(G35:BB35)</f>
        <v>4</v>
      </c>
      <c r="F35" s="21">
        <f>D35-E35</f>
        <v>503648496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28">
        <v>4</v>
      </c>
      <c r="AX35" s="6"/>
      <c r="AY35" s="6"/>
      <c r="AZ35" s="6"/>
      <c r="BA35" s="6"/>
      <c r="BB35" s="6"/>
    </row>
    <row r="36" spans="2:54" ht="21">
      <c r="B36" s="122" t="s">
        <v>197</v>
      </c>
      <c r="C36" s="123" t="s">
        <v>180</v>
      </c>
      <c r="D36" s="124">
        <f>D37+D38</f>
        <v>1400837600</v>
      </c>
      <c r="E36" s="10">
        <f>SUM(E37:E37)</f>
        <v>100</v>
      </c>
      <c r="F36" s="10">
        <f>SUM(F37:F37)</f>
        <v>897189000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2:54" ht="21" customHeight="1">
      <c r="B37" s="122" t="s">
        <v>197</v>
      </c>
      <c r="C37" s="125" t="s">
        <v>181</v>
      </c>
      <c r="D37" s="126">
        <f>D18+D21</f>
        <v>897189100</v>
      </c>
      <c r="E37" s="21">
        <f>SUM(G37:BB37)</f>
        <v>100</v>
      </c>
      <c r="F37" s="21">
        <f>D37-E37</f>
        <v>897189000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6"/>
      <c r="AL37" s="6"/>
      <c r="AM37" s="6"/>
      <c r="AN37" s="6"/>
      <c r="AO37" s="6"/>
      <c r="AP37" s="6"/>
      <c r="AQ37" s="6"/>
      <c r="AR37" s="28">
        <v>100</v>
      </c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2:54" ht="21">
      <c r="B38" s="127" t="s">
        <v>197</v>
      </c>
      <c r="C38" s="128" t="s">
        <v>182</v>
      </c>
      <c r="D38" s="126">
        <f>D34</f>
        <v>503648500</v>
      </c>
      <c r="E38" s="10" t="e">
        <f>SUM(#REF!)</f>
        <v>#REF!</v>
      </c>
      <c r="F38" s="10" t="e">
        <f>SUM(#REF!)</f>
        <v>#REF!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</sheetData>
  <sheetProtection/>
  <mergeCells count="11">
    <mergeCell ref="B14:B15"/>
    <mergeCell ref="E8:F8"/>
    <mergeCell ref="C12:F12"/>
    <mergeCell ref="D14:D15"/>
    <mergeCell ref="E14:E15"/>
    <mergeCell ref="F14:F15"/>
    <mergeCell ref="C1:D1"/>
    <mergeCell ref="C2:D2"/>
    <mergeCell ref="C3:D3"/>
    <mergeCell ref="C5:D5"/>
    <mergeCell ref="C14:C15"/>
  </mergeCells>
  <printOptions/>
  <pageMargins left="1.1811023622047245" right="0.3937007874015748" top="0.5905511811023623" bottom="0.5905511811023623" header="0.1968503937007874" footer="0.1968503937007874"/>
  <pageSetup fitToHeight="15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C590"/>
  <sheetViews>
    <sheetView tabSelected="1" view="pageBreakPreview" zoomScaleNormal="79" zoomScaleSheetLayoutView="100" zoomScalePageLayoutView="0" workbookViewId="0" topLeftCell="A7">
      <pane xSplit="2" ySplit="9" topLeftCell="C64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D495" sqref="D495"/>
    </sheetView>
  </sheetViews>
  <sheetFormatPr defaultColWidth="9.140625" defaultRowHeight="12.75"/>
  <cols>
    <col min="1" max="1" width="11.140625" style="1" customWidth="1"/>
    <col min="2" max="3" width="16.57421875" style="1" customWidth="1"/>
    <col min="4" max="4" width="69.28125" style="1" customWidth="1"/>
    <col min="5" max="5" width="42.00390625" style="1" customWidth="1"/>
    <col min="6" max="6" width="22.140625" style="1" hidden="1" customWidth="1"/>
    <col min="7" max="7" width="20.421875" style="1" hidden="1" customWidth="1"/>
    <col min="8" max="21" width="20.421875" style="1" customWidth="1"/>
    <col min="22" max="27" width="17.7109375" style="1" customWidth="1"/>
    <col min="28" max="28" width="12.00390625" style="1" customWidth="1"/>
    <col min="29" max="29" width="10.140625" style="1" customWidth="1"/>
    <col min="30" max="30" width="13.00390625" style="1" customWidth="1"/>
    <col min="31" max="31" width="13.57421875" style="1" customWidth="1"/>
    <col min="32" max="32" width="11.8515625" style="1" customWidth="1"/>
    <col min="33" max="33" width="12.7109375" style="1" customWidth="1"/>
    <col min="34" max="34" width="10.7109375" style="1" customWidth="1"/>
    <col min="35" max="36" width="13.28125" style="1" customWidth="1"/>
    <col min="37" max="37" width="10.140625" style="1" customWidth="1"/>
    <col min="38" max="38" width="17.421875" style="1" customWidth="1"/>
    <col min="39" max="39" width="13.140625" style="1" customWidth="1"/>
    <col min="40" max="40" width="11.28125" style="1" customWidth="1"/>
    <col min="41" max="41" width="11.421875" style="1" customWidth="1"/>
    <col min="42" max="43" width="12.7109375" style="1" customWidth="1"/>
    <col min="44" max="48" width="9.140625" style="1" customWidth="1"/>
    <col min="49" max="49" width="8.7109375" style="1" customWidth="1"/>
    <col min="50" max="50" width="9.140625" style="1" customWidth="1"/>
    <col min="51" max="51" width="12.421875" style="1" bestFit="1" customWidth="1"/>
    <col min="52" max="52" width="9.140625" style="1" customWidth="1"/>
    <col min="53" max="53" width="14.00390625" style="1" bestFit="1" customWidth="1"/>
    <col min="54" max="54" width="9.140625" style="1" customWidth="1"/>
    <col min="55" max="55" width="10.00390625" style="1" bestFit="1" customWidth="1"/>
    <col min="56" max="16384" width="9.140625" style="1" customWidth="1"/>
  </cols>
  <sheetData>
    <row r="1" spans="4:5" ht="20.25" hidden="1">
      <c r="D1" s="135" t="s">
        <v>4</v>
      </c>
      <c r="E1" s="135"/>
    </row>
    <row r="2" spans="4:5" ht="18" customHeight="1" hidden="1">
      <c r="D2" s="136" t="s">
        <v>0</v>
      </c>
      <c r="E2" s="136"/>
    </row>
    <row r="3" spans="4:5" ht="18" customHeight="1" hidden="1">
      <c r="D3" s="136" t="s">
        <v>1</v>
      </c>
      <c r="E3" s="136"/>
    </row>
    <row r="4" spans="4:5" ht="20.25" hidden="1">
      <c r="D4" s="2" t="s">
        <v>2</v>
      </c>
      <c r="E4" s="2"/>
    </row>
    <row r="5" spans="4:5" ht="20.25" hidden="1">
      <c r="D5" s="135" t="s">
        <v>3</v>
      </c>
      <c r="E5" s="135"/>
    </row>
    <row r="6" spans="4:5" ht="18" hidden="1">
      <c r="D6" s="3"/>
      <c r="E6" s="3"/>
    </row>
    <row r="7" spans="4:5" ht="20.25">
      <c r="D7" s="30"/>
      <c r="E7" s="14"/>
    </row>
    <row r="8" spans="4:7" ht="3.75" customHeight="1">
      <c r="D8" s="3"/>
      <c r="E8" s="67"/>
      <c r="F8" s="141"/>
      <c r="G8" s="141"/>
    </row>
    <row r="9" spans="2:37" ht="14.25" customHeight="1" hidden="1">
      <c r="B9" s="142"/>
      <c r="C9" s="142"/>
      <c r="D9" s="142"/>
      <c r="E9" s="142"/>
      <c r="F9" s="142"/>
      <c r="G9" s="14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0"/>
      <c r="W9" s="40"/>
      <c r="X9" s="40"/>
      <c r="Y9" s="40"/>
      <c r="Z9" s="40"/>
      <c r="AA9" s="40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2:37" ht="18" customHeight="1" hidden="1">
      <c r="B10" s="32"/>
      <c r="C10" s="32"/>
      <c r="D10" s="146"/>
      <c r="E10" s="146"/>
      <c r="F10" s="146"/>
      <c r="G10" s="14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0"/>
      <c r="W10" s="40"/>
      <c r="X10" s="40"/>
      <c r="Y10" s="40"/>
      <c r="Z10" s="40"/>
      <c r="AA10" s="40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8" ht="30.75" customHeight="1">
      <c r="C11" s="147" t="s">
        <v>167</v>
      </c>
      <c r="D11" s="147"/>
      <c r="E11" s="147"/>
      <c r="F11" s="147"/>
      <c r="G11" s="147"/>
      <c r="H11" s="65"/>
    </row>
    <row r="12" spans="2:37" ht="25.5" customHeight="1">
      <c r="B12" s="139" t="s">
        <v>171</v>
      </c>
      <c r="C12" s="139" t="s">
        <v>170</v>
      </c>
      <c r="D12" s="137" t="s">
        <v>172</v>
      </c>
      <c r="E12" s="132" t="s">
        <v>37</v>
      </c>
      <c r="F12" s="134"/>
      <c r="G12" s="134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50"/>
      <c r="W12" s="50"/>
      <c r="X12" s="50"/>
      <c r="Y12" s="50"/>
      <c r="Z12" s="50"/>
      <c r="AA12" s="50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2:55" ht="126" customHeight="1">
      <c r="B13" s="140"/>
      <c r="C13" s="140"/>
      <c r="D13" s="138"/>
      <c r="E13" s="133"/>
      <c r="F13" s="134"/>
      <c r="G13" s="134"/>
      <c r="H13" s="33"/>
      <c r="I13" s="33"/>
      <c r="J13" s="47"/>
      <c r="K13" s="47"/>
      <c r="L13" s="47"/>
      <c r="M13" s="47"/>
      <c r="N13" s="47"/>
      <c r="O13" s="47"/>
      <c r="P13" s="47"/>
      <c r="Q13" s="52"/>
      <c r="R13" s="52"/>
      <c r="S13" s="52"/>
      <c r="T13" s="52"/>
      <c r="U13" s="52"/>
      <c r="V13" s="52">
        <v>44057</v>
      </c>
      <c r="W13" s="52">
        <v>44056</v>
      </c>
      <c r="X13" s="52">
        <v>44054</v>
      </c>
      <c r="Y13" s="47" t="s">
        <v>32</v>
      </c>
      <c r="Z13" s="47" t="s">
        <v>31</v>
      </c>
      <c r="AA13" s="47" t="s">
        <v>33</v>
      </c>
      <c r="AB13" s="52">
        <v>44033</v>
      </c>
      <c r="AC13" s="47" t="s">
        <v>30</v>
      </c>
      <c r="AD13" s="47" t="s">
        <v>28</v>
      </c>
      <c r="AE13" s="47" t="s">
        <v>29</v>
      </c>
      <c r="AF13" s="47" t="s">
        <v>26</v>
      </c>
      <c r="AG13" s="47" t="s">
        <v>25</v>
      </c>
      <c r="AH13" s="6" t="s">
        <v>24</v>
      </c>
      <c r="AI13" s="6" t="s">
        <v>23</v>
      </c>
      <c r="AJ13" s="6" t="s">
        <v>27</v>
      </c>
      <c r="AK13" s="6" t="s">
        <v>20</v>
      </c>
      <c r="AL13" s="6" t="s">
        <v>19</v>
      </c>
      <c r="AM13" s="6" t="s">
        <v>19</v>
      </c>
      <c r="AN13" s="43" t="s">
        <v>21</v>
      </c>
      <c r="AO13" s="6" t="s">
        <v>18</v>
      </c>
      <c r="AP13" s="9" t="s">
        <v>17</v>
      </c>
      <c r="AQ13" s="6" t="s">
        <v>22</v>
      </c>
      <c r="AR13" s="6" t="s">
        <v>16</v>
      </c>
      <c r="AS13" s="6" t="s">
        <v>15</v>
      </c>
      <c r="AT13" s="6" t="s">
        <v>14</v>
      </c>
      <c r="AU13" s="6" t="s">
        <v>13</v>
      </c>
      <c r="AV13" s="6" t="s">
        <v>12</v>
      </c>
      <c r="AW13" s="6" t="s">
        <v>11</v>
      </c>
      <c r="AX13" s="6" t="s">
        <v>10</v>
      </c>
      <c r="AY13" s="6" t="s">
        <v>9</v>
      </c>
      <c r="AZ13" s="6" t="s">
        <v>8</v>
      </c>
      <c r="BA13" s="6" t="s">
        <v>7</v>
      </c>
      <c r="BB13" s="6" t="s">
        <v>6</v>
      </c>
      <c r="BC13" s="6" t="s">
        <v>5</v>
      </c>
    </row>
    <row r="14" spans="2:55" ht="19.5" customHeight="1">
      <c r="B14" s="84">
        <v>1</v>
      </c>
      <c r="C14" s="84">
        <v>2</v>
      </c>
      <c r="D14" s="85">
        <v>3</v>
      </c>
      <c r="E14" s="85">
        <v>4</v>
      </c>
      <c r="F14" s="69"/>
      <c r="G14" s="71"/>
      <c r="H14" s="33"/>
      <c r="I14" s="33"/>
      <c r="J14" s="63"/>
      <c r="K14" s="63"/>
      <c r="L14" s="63"/>
      <c r="M14" s="63"/>
      <c r="N14" s="63"/>
      <c r="O14" s="63"/>
      <c r="P14" s="63"/>
      <c r="Q14" s="63"/>
      <c r="R14" s="63"/>
      <c r="S14" s="46"/>
      <c r="T14" s="46"/>
      <c r="U14" s="46"/>
      <c r="V14" s="46">
        <f>SUM(V16:V588)</f>
        <v>455</v>
      </c>
      <c r="W14" s="46">
        <f>SUM(W16:W588)</f>
        <v>2944.2</v>
      </c>
      <c r="X14" s="46">
        <f>SUM(X16:X588)</f>
        <v>399.93335</v>
      </c>
      <c r="Y14" s="41">
        <f>SUM(Y16:Y588)</f>
        <v>97.25832</v>
      </c>
      <c r="Z14" s="51">
        <f aca="true" t="shared" si="0" ref="Z14:AN14">SUM(Z16:Z523)</f>
        <v>130</v>
      </c>
      <c r="AA14" s="51">
        <f t="shared" si="0"/>
        <v>-13.315</v>
      </c>
      <c r="AB14" s="53">
        <f t="shared" si="0"/>
        <v>280</v>
      </c>
      <c r="AC14" s="51">
        <f t="shared" si="0"/>
        <v>0</v>
      </c>
      <c r="AD14" s="51">
        <f t="shared" si="0"/>
        <v>311.497</v>
      </c>
      <c r="AE14" s="51">
        <f t="shared" si="0"/>
        <v>-203.485</v>
      </c>
      <c r="AF14" s="26">
        <f t="shared" si="0"/>
        <v>100</v>
      </c>
      <c r="AG14" s="41">
        <f t="shared" si="0"/>
        <v>-72.25832</v>
      </c>
      <c r="AH14" s="26">
        <f t="shared" si="0"/>
        <v>10</v>
      </c>
      <c r="AI14" s="41">
        <f t="shared" si="0"/>
        <v>339.99895</v>
      </c>
      <c r="AJ14" s="26">
        <f t="shared" si="0"/>
        <v>259</v>
      </c>
      <c r="AK14" s="26">
        <f t="shared" si="0"/>
        <v>82.5</v>
      </c>
      <c r="AL14" s="42">
        <f t="shared" si="0"/>
        <v>431.69063</v>
      </c>
      <c r="AM14" s="26">
        <f t="shared" si="0"/>
        <v>250</v>
      </c>
      <c r="AN14" s="26">
        <f t="shared" si="0"/>
        <v>-177.515</v>
      </c>
      <c r="AO14" s="26">
        <f aca="true" t="shared" si="1" ref="AO14:BC14">SUM(AO16:AO315)</f>
        <v>498.845</v>
      </c>
      <c r="AP14" s="28">
        <f t="shared" si="1"/>
        <v>465.44421</v>
      </c>
      <c r="AQ14" s="28">
        <v>372.85</v>
      </c>
      <c r="AR14" s="28">
        <f t="shared" si="1"/>
        <v>0</v>
      </c>
      <c r="AS14" s="28">
        <f t="shared" si="1"/>
        <v>100</v>
      </c>
      <c r="AT14" s="28">
        <f t="shared" si="1"/>
        <v>770</v>
      </c>
      <c r="AU14" s="28">
        <f t="shared" si="1"/>
        <v>380</v>
      </c>
      <c r="AV14" s="28">
        <f t="shared" si="1"/>
        <v>608</v>
      </c>
      <c r="AW14" s="28">
        <f t="shared" si="1"/>
        <v>1171.682</v>
      </c>
      <c r="AX14" s="28">
        <f t="shared" si="1"/>
        <v>54</v>
      </c>
      <c r="AY14" s="28">
        <f t="shared" si="1"/>
        <v>260</v>
      </c>
      <c r="AZ14" s="28">
        <f t="shared" si="1"/>
        <v>535</v>
      </c>
      <c r="BA14" s="28">
        <f t="shared" si="1"/>
        <v>118.643</v>
      </c>
      <c r="BB14" s="28">
        <f t="shared" si="1"/>
        <v>0</v>
      </c>
      <c r="BC14" s="28">
        <f t="shared" si="1"/>
        <v>1593.6660000000002</v>
      </c>
    </row>
    <row r="15" spans="2:55" ht="33" customHeight="1">
      <c r="B15" s="18"/>
      <c r="C15" s="18"/>
      <c r="D15" s="88" t="s">
        <v>202</v>
      </c>
      <c r="E15" s="89"/>
      <c r="F15" s="20"/>
      <c r="G15" s="2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8"/>
      <c r="AZ15" s="6"/>
      <c r="BA15" s="6"/>
      <c r="BB15" s="6"/>
      <c r="BC15" s="6"/>
    </row>
    <row r="16" spans="2:55" s="7" customFormat="1" ht="72">
      <c r="B16" s="129">
        <v>3719130</v>
      </c>
      <c r="C16" s="130">
        <v>9130</v>
      </c>
      <c r="D16" s="87" t="s">
        <v>39</v>
      </c>
      <c r="E16" s="93">
        <f>SUM(E17:E18)</f>
        <v>22287700</v>
      </c>
      <c r="F16" s="17">
        <f>SUM(F17:F79)</f>
        <v>0</v>
      </c>
      <c r="G16" s="17">
        <f>SUM(G17:G79)</f>
        <v>22287700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6"/>
      <c r="AZ16" s="23"/>
      <c r="BA16" s="23"/>
      <c r="BB16" s="23"/>
      <c r="BC16" s="23"/>
    </row>
    <row r="17" spans="2:55" ht="30" customHeight="1">
      <c r="B17" s="76"/>
      <c r="C17" s="76"/>
      <c r="D17" s="77"/>
      <c r="E17" s="77"/>
      <c r="F17" s="21"/>
      <c r="G17" s="22">
        <f>E17-F17</f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3"/>
      <c r="AZ17" s="6"/>
      <c r="BA17" s="6"/>
      <c r="BB17" s="6"/>
      <c r="BC17" s="6">
        <v>11.652</v>
      </c>
    </row>
    <row r="18" spans="2:55" ht="27" customHeight="1">
      <c r="B18" s="72" t="s">
        <v>41</v>
      </c>
      <c r="C18" s="72"/>
      <c r="D18" s="73" t="s">
        <v>42</v>
      </c>
      <c r="E18" s="101">
        <f>SUM(E19:E80)</f>
        <v>22287700</v>
      </c>
      <c r="F18" s="21"/>
      <c r="G18" s="22">
        <f>E18-F18</f>
        <v>22287700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3"/>
      <c r="AZ18" s="6"/>
      <c r="BA18" s="6"/>
      <c r="BB18" s="6"/>
      <c r="BC18" s="6">
        <v>3</v>
      </c>
    </row>
    <row r="19" spans="2:55" ht="21">
      <c r="B19" s="74" t="s">
        <v>43</v>
      </c>
      <c r="C19" s="74"/>
      <c r="D19" s="75" t="s">
        <v>44</v>
      </c>
      <c r="E19" s="78">
        <v>318400</v>
      </c>
      <c r="F19" s="21"/>
      <c r="G19" s="2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>
        <v>21.515</v>
      </c>
      <c r="AF19" s="35"/>
      <c r="AG19" s="35"/>
      <c r="AH19" s="35"/>
      <c r="AI19" s="35"/>
      <c r="AJ19" s="35"/>
      <c r="AK19" s="35"/>
      <c r="AL19" s="6"/>
      <c r="AM19" s="6"/>
      <c r="AN19" s="6">
        <v>-21.515</v>
      </c>
      <c r="AO19" s="6"/>
      <c r="AP19" s="6"/>
      <c r="AQ19" s="6"/>
      <c r="AR19" s="6"/>
      <c r="AS19" s="6"/>
      <c r="AT19" s="6"/>
      <c r="AU19" s="6"/>
      <c r="AV19" s="6"/>
      <c r="AW19" s="6">
        <v>50</v>
      </c>
      <c r="AX19" s="6"/>
      <c r="AY19" s="6"/>
      <c r="AZ19" s="6"/>
      <c r="BA19" s="6"/>
      <c r="BB19" s="6"/>
      <c r="BC19" s="6"/>
    </row>
    <row r="20" spans="2:55" ht="21">
      <c r="B20" s="74" t="s">
        <v>45</v>
      </c>
      <c r="C20" s="74"/>
      <c r="D20" s="75" t="s">
        <v>46</v>
      </c>
      <c r="E20" s="78">
        <v>458100</v>
      </c>
      <c r="F20" s="21"/>
      <c r="G20" s="21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>
        <v>70</v>
      </c>
      <c r="AX20" s="6"/>
      <c r="AY20" s="6"/>
      <c r="AZ20" s="6"/>
      <c r="BA20" s="6"/>
      <c r="BB20" s="6"/>
      <c r="BC20" s="6"/>
    </row>
    <row r="21" spans="2:55" ht="21">
      <c r="B21" s="74" t="s">
        <v>47</v>
      </c>
      <c r="C21" s="74"/>
      <c r="D21" s="75" t="s">
        <v>48</v>
      </c>
      <c r="E21" s="78">
        <v>269000</v>
      </c>
      <c r="F21" s="21"/>
      <c r="G21" s="21"/>
      <c r="H21" s="35"/>
      <c r="I21" s="35"/>
      <c r="J21" s="35"/>
      <c r="K21" s="35"/>
      <c r="L21" s="35"/>
      <c r="M21" s="35"/>
      <c r="N21" s="35"/>
      <c r="O21" s="35"/>
      <c r="P21" s="35">
        <v>77.123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6"/>
      <c r="AM21" s="6"/>
      <c r="AN21" s="6">
        <v>-56</v>
      </c>
      <c r="AO21" s="6"/>
      <c r="AP21" s="6"/>
      <c r="AQ21" s="6"/>
      <c r="AR21" s="6"/>
      <c r="AS21" s="6"/>
      <c r="AT21" s="6"/>
      <c r="AU21" s="6"/>
      <c r="AV21" s="6"/>
      <c r="AW21" s="6">
        <v>58.877</v>
      </c>
      <c r="AX21" s="6"/>
      <c r="AY21" s="6"/>
      <c r="AZ21" s="6"/>
      <c r="BA21" s="6"/>
      <c r="BB21" s="6"/>
      <c r="BC21" s="6"/>
    </row>
    <row r="22" spans="2:55" ht="21">
      <c r="B22" s="74" t="s">
        <v>49</v>
      </c>
      <c r="C22" s="74"/>
      <c r="D22" s="75" t="s">
        <v>50</v>
      </c>
      <c r="E22" s="78">
        <v>340200</v>
      </c>
      <c r="F22" s="21"/>
      <c r="G22" s="21"/>
      <c r="H22" s="35"/>
      <c r="I22" s="35"/>
      <c r="J22" s="35"/>
      <c r="K22" s="35"/>
      <c r="L22" s="35"/>
      <c r="M22" s="35"/>
      <c r="N22" s="35"/>
      <c r="O22" s="35"/>
      <c r="P22" s="35">
        <v>50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>
        <v>-50</v>
      </c>
      <c r="AF22" s="35"/>
      <c r="AG22" s="35"/>
      <c r="AH22" s="35"/>
      <c r="AI22" s="35"/>
      <c r="AJ22" s="35"/>
      <c r="AK22" s="35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>
        <v>50</v>
      </c>
      <c r="AX22" s="6"/>
      <c r="AY22" s="6"/>
      <c r="AZ22" s="6"/>
      <c r="BA22" s="6"/>
      <c r="BB22" s="6"/>
      <c r="BC22" s="6"/>
    </row>
    <row r="23" spans="2:55" s="4" customFormat="1" ht="21">
      <c r="B23" s="74" t="s">
        <v>51</v>
      </c>
      <c r="C23" s="74"/>
      <c r="D23" s="75" t="s">
        <v>52</v>
      </c>
      <c r="E23" s="78">
        <v>590000</v>
      </c>
      <c r="F23" s="21"/>
      <c r="G23" s="2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>
        <v>125.226</v>
      </c>
      <c r="AX23" s="6"/>
      <c r="AY23" s="6"/>
      <c r="AZ23" s="6"/>
      <c r="BA23" s="6"/>
      <c r="BB23" s="6"/>
      <c r="BC23" s="6"/>
    </row>
    <row r="24" spans="2:55" ht="21">
      <c r="B24" s="74" t="s">
        <v>53</v>
      </c>
      <c r="C24" s="74"/>
      <c r="D24" s="75" t="s">
        <v>54</v>
      </c>
      <c r="E24" s="78">
        <v>276800</v>
      </c>
      <c r="F24" s="21"/>
      <c r="G24" s="21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6"/>
      <c r="AM24" s="6"/>
      <c r="AN24" s="6"/>
      <c r="AO24" s="6"/>
      <c r="AP24" s="6"/>
      <c r="AQ24" s="6"/>
      <c r="AR24" s="6"/>
      <c r="AS24" s="6"/>
      <c r="AT24" s="28">
        <v>220</v>
      </c>
      <c r="AU24" s="6"/>
      <c r="AV24" s="6"/>
      <c r="AW24" s="6"/>
      <c r="AX24" s="6"/>
      <c r="AY24" s="6"/>
      <c r="AZ24" s="6"/>
      <c r="BA24" s="6"/>
      <c r="BB24" s="6"/>
      <c r="BC24" s="6"/>
    </row>
    <row r="25" spans="2:55" ht="21">
      <c r="B25" s="74" t="s">
        <v>55</v>
      </c>
      <c r="C25" s="74"/>
      <c r="D25" s="75" t="s">
        <v>56</v>
      </c>
      <c r="E25" s="78">
        <v>284600</v>
      </c>
      <c r="F25" s="21"/>
      <c r="G25" s="2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6"/>
      <c r="AM25" s="6"/>
      <c r="AN25" s="6">
        <v>-100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>
        <v>100</v>
      </c>
    </row>
    <row r="26" spans="2:55" ht="21">
      <c r="B26" s="74" t="s">
        <v>57</v>
      </c>
      <c r="C26" s="74"/>
      <c r="D26" s="75" t="s">
        <v>58</v>
      </c>
      <c r="E26" s="78">
        <v>366900</v>
      </c>
      <c r="F26" s="21"/>
      <c r="G26" s="21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6"/>
      <c r="AM26" s="6"/>
      <c r="AN26" s="6"/>
      <c r="AO26" s="6"/>
      <c r="AP26" s="6"/>
      <c r="AQ26" s="6"/>
      <c r="AR26" s="6"/>
      <c r="AS26" s="6"/>
      <c r="AT26" s="28">
        <v>100</v>
      </c>
      <c r="AU26" s="6"/>
      <c r="AV26" s="6"/>
      <c r="AW26" s="6"/>
      <c r="AX26" s="6"/>
      <c r="AY26" s="6"/>
      <c r="AZ26" s="6"/>
      <c r="BA26" s="6"/>
      <c r="BB26" s="6"/>
      <c r="BC26" s="6"/>
    </row>
    <row r="27" spans="2:55" ht="21">
      <c r="B27" s="74" t="s">
        <v>59</v>
      </c>
      <c r="C27" s="74"/>
      <c r="D27" s="75" t="s">
        <v>60</v>
      </c>
      <c r="E27" s="78">
        <v>321500</v>
      </c>
      <c r="F27" s="21"/>
      <c r="G27" s="5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5"/>
      <c r="W27" s="35"/>
      <c r="X27" s="35"/>
      <c r="Y27" s="35">
        <v>97.25832</v>
      </c>
      <c r="Z27" s="35"/>
      <c r="AA27" s="35"/>
      <c r="AB27" s="35"/>
      <c r="AC27" s="35"/>
      <c r="AD27" s="35"/>
      <c r="AE27" s="35">
        <v>-25</v>
      </c>
      <c r="AF27" s="35"/>
      <c r="AG27" s="48">
        <v>-72.25832</v>
      </c>
      <c r="AH27" s="35"/>
      <c r="AI27" s="35"/>
      <c r="AJ27" s="35"/>
      <c r="AK27" s="35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>
        <v>98.579</v>
      </c>
      <c r="AX27" s="6"/>
      <c r="AY27" s="6"/>
      <c r="AZ27" s="6"/>
      <c r="BA27" s="6"/>
      <c r="BB27" s="6"/>
      <c r="BC27" s="6"/>
    </row>
    <row r="28" spans="2:55" ht="20.25" customHeight="1">
      <c r="B28" s="74" t="s">
        <v>61</v>
      </c>
      <c r="C28" s="74"/>
      <c r="D28" s="75" t="s">
        <v>62</v>
      </c>
      <c r="E28" s="78">
        <v>403900</v>
      </c>
      <c r="F28" s="21"/>
      <c r="G28" s="2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>
        <v>61.497</v>
      </c>
      <c r="AE28" s="35"/>
      <c r="AF28" s="35"/>
      <c r="AG28" s="35"/>
      <c r="AH28" s="35"/>
      <c r="AI28" s="35"/>
      <c r="AJ28" s="35"/>
      <c r="AK28" s="35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2:55" ht="21">
      <c r="B29" s="74" t="s">
        <v>63</v>
      </c>
      <c r="C29" s="74"/>
      <c r="D29" s="75" t="s">
        <v>64</v>
      </c>
      <c r="E29" s="78">
        <v>355700</v>
      </c>
      <c r="F29" s="21"/>
      <c r="G29" s="2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>
        <v>200</v>
      </c>
    </row>
    <row r="30" spans="2:55" ht="21">
      <c r="B30" s="74" t="s">
        <v>65</v>
      </c>
      <c r="C30" s="74"/>
      <c r="D30" s="75" t="s">
        <v>66</v>
      </c>
      <c r="E30" s="78">
        <v>357000</v>
      </c>
      <c r="F30" s="21"/>
      <c r="G30" s="2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2:55" ht="21">
      <c r="B31" s="74" t="s">
        <v>67</v>
      </c>
      <c r="C31" s="74"/>
      <c r="D31" s="75" t="s">
        <v>68</v>
      </c>
      <c r="E31" s="78">
        <v>311700</v>
      </c>
      <c r="F31" s="21"/>
      <c r="G31" s="2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>
        <v>5</v>
      </c>
      <c r="AX31" s="6"/>
      <c r="AY31" s="6"/>
      <c r="AZ31" s="6"/>
      <c r="BA31" s="6"/>
      <c r="BB31" s="6"/>
      <c r="BC31" s="6"/>
    </row>
    <row r="32" spans="2:55" ht="21">
      <c r="B32" s="74" t="s">
        <v>69</v>
      </c>
      <c r="C32" s="74"/>
      <c r="D32" s="75" t="s">
        <v>70</v>
      </c>
      <c r="E32" s="78">
        <v>419100</v>
      </c>
      <c r="F32" s="21"/>
      <c r="G32" s="2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>
        <v>5</v>
      </c>
      <c r="AX32" s="6"/>
      <c r="AY32" s="6"/>
      <c r="AZ32" s="6"/>
      <c r="BA32" s="6"/>
      <c r="BB32" s="6"/>
      <c r="BC32" s="6"/>
    </row>
    <row r="33" spans="2:55" ht="26.25" customHeight="1">
      <c r="B33" s="74" t="s">
        <v>71</v>
      </c>
      <c r="C33" s="74"/>
      <c r="D33" s="75" t="s">
        <v>72</v>
      </c>
      <c r="E33" s="78">
        <v>435100</v>
      </c>
      <c r="F33" s="21"/>
      <c r="G33" s="2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>
        <v>5</v>
      </c>
      <c r="AX33" s="6"/>
      <c r="AY33" s="6"/>
      <c r="AZ33" s="6"/>
      <c r="BA33" s="6"/>
      <c r="BB33" s="6"/>
      <c r="BC33" s="6"/>
    </row>
    <row r="34" spans="2:55" ht="21">
      <c r="B34" s="74" t="s">
        <v>73</v>
      </c>
      <c r="C34" s="74"/>
      <c r="D34" s="75" t="s">
        <v>74</v>
      </c>
      <c r="E34" s="78">
        <v>365400</v>
      </c>
      <c r="F34" s="21"/>
      <c r="G34" s="21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23.25" customHeight="1">
      <c r="A35" s="64"/>
      <c r="B35" s="74" t="s">
        <v>75</v>
      </c>
      <c r="C35" s="74"/>
      <c r="D35" s="75" t="s">
        <v>76</v>
      </c>
      <c r="E35" s="78">
        <v>371300</v>
      </c>
      <c r="F35" s="21"/>
      <c r="G35" s="2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24" customHeight="1">
      <c r="A36" s="64"/>
      <c r="B36" s="74" t="s">
        <v>77</v>
      </c>
      <c r="C36" s="74"/>
      <c r="D36" s="75" t="s">
        <v>78</v>
      </c>
      <c r="E36" s="78">
        <v>508900</v>
      </c>
      <c r="F36" s="21"/>
      <c r="G36" s="21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24" customHeight="1" hidden="1">
      <c r="A37" s="64"/>
      <c r="B37" s="74" t="s">
        <v>79</v>
      </c>
      <c r="C37" s="74"/>
      <c r="D37" s="75" t="s">
        <v>80</v>
      </c>
      <c r="E37" s="78">
        <v>0</v>
      </c>
      <c r="F37" s="21"/>
      <c r="G37" s="21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24" customHeight="1" hidden="1">
      <c r="A38" s="64"/>
      <c r="B38" s="74" t="s">
        <v>81</v>
      </c>
      <c r="C38" s="74"/>
      <c r="D38" s="75" t="s">
        <v>82</v>
      </c>
      <c r="E38" s="78">
        <v>0</v>
      </c>
      <c r="F38" s="21"/>
      <c r="G38" s="21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24" customHeight="1">
      <c r="A39" s="64"/>
      <c r="B39" s="74" t="s">
        <v>83</v>
      </c>
      <c r="C39" s="74"/>
      <c r="D39" s="75" t="s">
        <v>84</v>
      </c>
      <c r="E39" s="78">
        <v>310500</v>
      </c>
      <c r="F39" s="21"/>
      <c r="G39" s="2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24" customHeight="1">
      <c r="A40" s="64"/>
      <c r="B40" s="74" t="s">
        <v>85</v>
      </c>
      <c r="C40" s="74"/>
      <c r="D40" s="75" t="s">
        <v>86</v>
      </c>
      <c r="E40" s="78">
        <v>558800</v>
      </c>
      <c r="F40" s="21"/>
      <c r="G40" s="21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24" customHeight="1">
      <c r="A41" s="64"/>
      <c r="B41" s="74" t="s">
        <v>87</v>
      </c>
      <c r="C41" s="74"/>
      <c r="D41" s="75" t="s">
        <v>88</v>
      </c>
      <c r="E41" s="78">
        <v>289100</v>
      </c>
      <c r="F41" s="21"/>
      <c r="G41" s="2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24" customHeight="1">
      <c r="A42" s="64"/>
      <c r="B42" s="74" t="s">
        <v>89</v>
      </c>
      <c r="C42" s="74"/>
      <c r="D42" s="75" t="s">
        <v>90</v>
      </c>
      <c r="E42" s="78">
        <v>267700</v>
      </c>
      <c r="F42" s="21"/>
      <c r="G42" s="21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24" customHeight="1">
      <c r="A43" s="64"/>
      <c r="B43" s="74" t="s">
        <v>91</v>
      </c>
      <c r="C43" s="74"/>
      <c r="D43" s="75" t="s">
        <v>92</v>
      </c>
      <c r="E43" s="78">
        <v>226000</v>
      </c>
      <c r="F43" s="21"/>
      <c r="G43" s="21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24" customHeight="1">
      <c r="A44" s="64"/>
      <c r="B44" s="74" t="s">
        <v>93</v>
      </c>
      <c r="C44" s="74"/>
      <c r="D44" s="75" t="s">
        <v>94</v>
      </c>
      <c r="E44" s="78">
        <v>234700</v>
      </c>
      <c r="F44" s="21"/>
      <c r="G44" s="2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24" customHeight="1">
      <c r="A45" s="64"/>
      <c r="B45" s="74" t="s">
        <v>95</v>
      </c>
      <c r="C45" s="74"/>
      <c r="D45" s="75" t="s">
        <v>96</v>
      </c>
      <c r="E45" s="78">
        <v>455100</v>
      </c>
      <c r="F45" s="21"/>
      <c r="G45" s="2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24" customHeight="1">
      <c r="A46" s="64"/>
      <c r="B46" s="74" t="s">
        <v>97</v>
      </c>
      <c r="C46" s="74"/>
      <c r="D46" s="75" t="s">
        <v>98</v>
      </c>
      <c r="E46" s="78">
        <v>323100</v>
      </c>
      <c r="F46" s="21"/>
      <c r="G46" s="2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24" customHeight="1">
      <c r="A47" s="64"/>
      <c r="B47" s="74" t="s">
        <v>99</v>
      </c>
      <c r="C47" s="74"/>
      <c r="D47" s="75" t="s">
        <v>100</v>
      </c>
      <c r="E47" s="78">
        <v>391100</v>
      </c>
      <c r="F47" s="21"/>
      <c r="G47" s="21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24" customHeight="1" hidden="1">
      <c r="A48" s="64"/>
      <c r="B48" s="74" t="s">
        <v>101</v>
      </c>
      <c r="C48" s="74"/>
      <c r="D48" s="75" t="s">
        <v>102</v>
      </c>
      <c r="E48" s="78">
        <v>0</v>
      </c>
      <c r="F48" s="21"/>
      <c r="G48" s="2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24" customHeight="1" hidden="1">
      <c r="A49" s="64"/>
      <c r="B49" s="74" t="s">
        <v>103</v>
      </c>
      <c r="C49" s="74"/>
      <c r="D49" s="75" t="s">
        <v>104</v>
      </c>
      <c r="E49" s="78">
        <v>0</v>
      </c>
      <c r="F49" s="21"/>
      <c r="G49" s="2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24" customHeight="1" hidden="1">
      <c r="A50" s="64"/>
      <c r="B50" s="74" t="s">
        <v>105</v>
      </c>
      <c r="C50" s="74"/>
      <c r="D50" s="75" t="s">
        <v>106</v>
      </c>
      <c r="E50" s="78">
        <v>0</v>
      </c>
      <c r="F50" s="21"/>
      <c r="G50" s="21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24" customHeight="1" hidden="1">
      <c r="A51" s="64"/>
      <c r="B51" s="74" t="s">
        <v>107</v>
      </c>
      <c r="C51" s="74"/>
      <c r="D51" s="75" t="s">
        <v>108</v>
      </c>
      <c r="E51" s="78">
        <v>0</v>
      </c>
      <c r="F51" s="21"/>
      <c r="G51" s="2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24" customHeight="1">
      <c r="A52" s="64"/>
      <c r="B52" s="74" t="s">
        <v>109</v>
      </c>
      <c r="C52" s="74"/>
      <c r="D52" s="75" t="s">
        <v>110</v>
      </c>
      <c r="E52" s="78">
        <v>292000</v>
      </c>
      <c r="F52" s="21"/>
      <c r="G52" s="21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24" customHeight="1">
      <c r="A53" s="64"/>
      <c r="B53" s="74" t="s">
        <v>111</v>
      </c>
      <c r="C53" s="74"/>
      <c r="D53" s="75" t="s">
        <v>112</v>
      </c>
      <c r="E53" s="78">
        <v>291800</v>
      </c>
      <c r="F53" s="21"/>
      <c r="G53" s="2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24" customHeight="1">
      <c r="A54" s="64"/>
      <c r="B54" s="74" t="s">
        <v>113</v>
      </c>
      <c r="C54" s="74"/>
      <c r="D54" s="75" t="s">
        <v>114</v>
      </c>
      <c r="E54" s="78">
        <v>287800</v>
      </c>
      <c r="F54" s="21"/>
      <c r="G54" s="21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24" customHeight="1">
      <c r="A55" s="64"/>
      <c r="B55" s="74" t="s">
        <v>115</v>
      </c>
      <c r="C55" s="74"/>
      <c r="D55" s="75" t="s">
        <v>116</v>
      </c>
      <c r="E55" s="78">
        <v>554600</v>
      </c>
      <c r="F55" s="21"/>
      <c r="G55" s="2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24" customHeight="1">
      <c r="A56" s="64"/>
      <c r="B56" s="74" t="s">
        <v>117</v>
      </c>
      <c r="C56" s="74"/>
      <c r="D56" s="75" t="s">
        <v>118</v>
      </c>
      <c r="E56" s="78">
        <v>226300</v>
      </c>
      <c r="F56" s="21"/>
      <c r="G56" s="21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24" customHeight="1">
      <c r="A57" s="64"/>
      <c r="B57" s="74" t="s">
        <v>119</v>
      </c>
      <c r="C57" s="74"/>
      <c r="D57" s="75" t="s">
        <v>120</v>
      </c>
      <c r="E57" s="78">
        <v>669200</v>
      </c>
      <c r="F57" s="21"/>
      <c r="G57" s="21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24" customHeight="1">
      <c r="A58" s="64"/>
      <c r="B58" s="74" t="s">
        <v>121</v>
      </c>
      <c r="C58" s="74"/>
      <c r="D58" s="75" t="s">
        <v>122</v>
      </c>
      <c r="E58" s="78">
        <v>526300</v>
      </c>
      <c r="F58" s="21"/>
      <c r="G58" s="21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24" customHeight="1" hidden="1">
      <c r="A59" s="64"/>
      <c r="B59" s="74" t="s">
        <v>123</v>
      </c>
      <c r="C59" s="74"/>
      <c r="D59" s="75" t="s">
        <v>124</v>
      </c>
      <c r="E59" s="78">
        <v>0</v>
      </c>
      <c r="F59" s="21"/>
      <c r="G59" s="21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24" customHeight="1">
      <c r="A60" s="64"/>
      <c r="B60" s="74" t="s">
        <v>125</v>
      </c>
      <c r="C60" s="74"/>
      <c r="D60" s="75" t="s">
        <v>126</v>
      </c>
      <c r="E60" s="78">
        <v>617900</v>
      </c>
      <c r="F60" s="21"/>
      <c r="G60" s="21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24" customHeight="1">
      <c r="A61" s="64"/>
      <c r="B61" s="74" t="s">
        <v>127</v>
      </c>
      <c r="C61" s="74"/>
      <c r="D61" s="75" t="s">
        <v>128</v>
      </c>
      <c r="E61" s="78">
        <v>252300</v>
      </c>
      <c r="F61" s="21"/>
      <c r="G61" s="21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24" customHeight="1">
      <c r="A62" s="64"/>
      <c r="B62" s="74" t="s">
        <v>129</v>
      </c>
      <c r="C62" s="74"/>
      <c r="D62" s="75" t="s">
        <v>130</v>
      </c>
      <c r="E62" s="78">
        <v>475800</v>
      </c>
      <c r="F62" s="21"/>
      <c r="G62" s="21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24" customHeight="1">
      <c r="A63" s="64"/>
      <c r="B63" s="74" t="s">
        <v>131</v>
      </c>
      <c r="C63" s="74"/>
      <c r="D63" s="75" t="s">
        <v>132</v>
      </c>
      <c r="E63" s="78">
        <v>834200</v>
      </c>
      <c r="F63" s="21"/>
      <c r="G63" s="21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24" customHeight="1">
      <c r="A64" s="64"/>
      <c r="B64" s="74" t="s">
        <v>133</v>
      </c>
      <c r="C64" s="74"/>
      <c r="D64" s="75" t="s">
        <v>134</v>
      </c>
      <c r="E64" s="78">
        <v>231200</v>
      </c>
      <c r="F64" s="21"/>
      <c r="G64" s="21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24" customHeight="1">
      <c r="A65" s="64"/>
      <c r="B65" s="74" t="s">
        <v>135</v>
      </c>
      <c r="C65" s="74"/>
      <c r="D65" s="75" t="s">
        <v>136</v>
      </c>
      <c r="E65" s="78">
        <v>345300</v>
      </c>
      <c r="F65" s="21"/>
      <c r="G65" s="21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24" customHeight="1">
      <c r="A66" s="64"/>
      <c r="B66" s="74" t="s">
        <v>137</v>
      </c>
      <c r="C66" s="74"/>
      <c r="D66" s="75" t="s">
        <v>138</v>
      </c>
      <c r="E66" s="78">
        <v>758100</v>
      </c>
      <c r="F66" s="21"/>
      <c r="G66" s="21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24" customHeight="1">
      <c r="A67" s="64"/>
      <c r="B67" s="74" t="s">
        <v>139</v>
      </c>
      <c r="C67" s="74"/>
      <c r="D67" s="75" t="s">
        <v>140</v>
      </c>
      <c r="E67" s="78">
        <v>436500</v>
      </c>
      <c r="F67" s="21"/>
      <c r="G67" s="21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24" customHeight="1">
      <c r="A68" s="64"/>
      <c r="B68" s="74" t="s">
        <v>141</v>
      </c>
      <c r="C68" s="74"/>
      <c r="D68" s="75" t="s">
        <v>142</v>
      </c>
      <c r="E68" s="78">
        <v>280000</v>
      </c>
      <c r="F68" s="21"/>
      <c r="G68" s="21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24" customHeight="1" hidden="1">
      <c r="A69" s="64"/>
      <c r="B69" s="74" t="s">
        <v>143</v>
      </c>
      <c r="C69" s="74"/>
      <c r="D69" s="75" t="s">
        <v>144</v>
      </c>
      <c r="E69" s="78">
        <v>0</v>
      </c>
      <c r="F69" s="21"/>
      <c r="G69" s="21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24" customHeight="1">
      <c r="A70" s="64"/>
      <c r="B70" s="74" t="s">
        <v>145</v>
      </c>
      <c r="C70" s="74"/>
      <c r="D70" s="75" t="s">
        <v>146</v>
      </c>
      <c r="E70" s="78">
        <v>283800</v>
      </c>
      <c r="F70" s="21"/>
      <c r="G70" s="21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24" customHeight="1">
      <c r="A71" s="64"/>
      <c r="B71" s="74" t="s">
        <v>147</v>
      </c>
      <c r="C71" s="74"/>
      <c r="D71" s="75" t="s">
        <v>148</v>
      </c>
      <c r="E71" s="78">
        <v>551400</v>
      </c>
      <c r="F71" s="21"/>
      <c r="G71" s="21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24" customHeight="1">
      <c r="A72" s="64"/>
      <c r="B72" s="74" t="s">
        <v>149</v>
      </c>
      <c r="C72" s="74"/>
      <c r="D72" s="75" t="s">
        <v>150</v>
      </c>
      <c r="E72" s="78">
        <v>647300</v>
      </c>
      <c r="F72" s="21"/>
      <c r="G72" s="21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24" customHeight="1" hidden="1">
      <c r="A73" s="64"/>
      <c r="B73" s="74" t="s">
        <v>151</v>
      </c>
      <c r="C73" s="74"/>
      <c r="D73" s="75" t="s">
        <v>152</v>
      </c>
      <c r="E73" s="78">
        <v>0</v>
      </c>
      <c r="F73" s="21"/>
      <c r="G73" s="21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24" customHeight="1">
      <c r="A74" s="64"/>
      <c r="B74" s="74" t="s">
        <v>153</v>
      </c>
      <c r="C74" s="74"/>
      <c r="D74" s="75" t="s">
        <v>154</v>
      </c>
      <c r="E74" s="78">
        <v>606800</v>
      </c>
      <c r="F74" s="21"/>
      <c r="G74" s="21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24" customHeight="1">
      <c r="A75" s="64"/>
      <c r="B75" s="74" t="s">
        <v>155</v>
      </c>
      <c r="C75" s="74"/>
      <c r="D75" s="75" t="s">
        <v>156</v>
      </c>
      <c r="E75" s="78">
        <v>510700</v>
      </c>
      <c r="F75" s="21"/>
      <c r="G75" s="21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24" customHeight="1">
      <c r="A76" s="64"/>
      <c r="B76" s="74" t="s">
        <v>157</v>
      </c>
      <c r="C76" s="74"/>
      <c r="D76" s="75" t="s">
        <v>158</v>
      </c>
      <c r="E76" s="78">
        <v>859900</v>
      </c>
      <c r="F76" s="21"/>
      <c r="G76" s="21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24" customHeight="1">
      <c r="A77" s="64"/>
      <c r="B77" s="74" t="s">
        <v>159</v>
      </c>
      <c r="C77" s="74"/>
      <c r="D77" s="75" t="s">
        <v>160</v>
      </c>
      <c r="E77" s="78">
        <v>671900</v>
      </c>
      <c r="F77" s="21"/>
      <c r="G77" s="21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24" customHeight="1">
      <c r="A78" s="64"/>
      <c r="B78" s="74" t="s">
        <v>161</v>
      </c>
      <c r="C78" s="74"/>
      <c r="D78" s="75" t="s">
        <v>162</v>
      </c>
      <c r="E78" s="78">
        <v>610800</v>
      </c>
      <c r="F78" s="21"/>
      <c r="G78" s="21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2:55" ht="21">
      <c r="B79" s="74" t="s">
        <v>163</v>
      </c>
      <c r="C79" s="74"/>
      <c r="D79" s="75" t="s">
        <v>164</v>
      </c>
      <c r="E79" s="78">
        <v>252300</v>
      </c>
      <c r="F79" s="21"/>
      <c r="G79" s="21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>
        <v>-5</v>
      </c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>
        <v>5</v>
      </c>
      <c r="AX79" s="6"/>
      <c r="AY79" s="6"/>
      <c r="AZ79" s="6"/>
      <c r="BA79" s="6"/>
      <c r="BB79" s="6"/>
      <c r="BC79" s="6"/>
    </row>
    <row r="80" spans="2:55" ht="20.25">
      <c r="B80" s="74" t="s">
        <v>165</v>
      </c>
      <c r="C80" s="74"/>
      <c r="D80" s="75" t="s">
        <v>166</v>
      </c>
      <c r="E80" s="78">
        <v>403800</v>
      </c>
      <c r="F80" s="10"/>
      <c r="G80" s="10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2:55" ht="74.25" customHeight="1">
      <c r="B81" s="129">
        <v>3719310</v>
      </c>
      <c r="C81" s="130">
        <v>9310</v>
      </c>
      <c r="D81" s="87" t="s">
        <v>173</v>
      </c>
      <c r="E81" s="93">
        <f>SUM(E82:E83)</f>
        <v>32978800</v>
      </c>
      <c r="F81" s="21"/>
      <c r="G81" s="21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>
        <v>200</v>
      </c>
    </row>
    <row r="82" spans="2:55" ht="21">
      <c r="B82" s="91" t="s">
        <v>40</v>
      </c>
      <c r="C82" s="76"/>
      <c r="D82" s="77" t="s">
        <v>175</v>
      </c>
      <c r="E82" s="95">
        <v>1043200</v>
      </c>
      <c r="F82" s="21"/>
      <c r="G82" s="21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>
        <v>150</v>
      </c>
      <c r="AE82" s="35">
        <v>-150</v>
      </c>
      <c r="AF82" s="35"/>
      <c r="AG82" s="35"/>
      <c r="AH82" s="35"/>
      <c r="AI82" s="35"/>
      <c r="AJ82" s="35"/>
      <c r="AK82" s="35"/>
      <c r="AL82" s="6"/>
      <c r="AM82" s="6">
        <v>150</v>
      </c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2:55" ht="21">
      <c r="B83" s="72" t="s">
        <v>41</v>
      </c>
      <c r="C83" s="72"/>
      <c r="D83" s="73" t="s">
        <v>42</v>
      </c>
      <c r="E83" s="94">
        <f>SUM(E84:E105)</f>
        <v>31935600</v>
      </c>
      <c r="F83" s="21"/>
      <c r="G83" s="21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28">
        <v>292</v>
      </c>
      <c r="AX83" s="6"/>
      <c r="AY83" s="6"/>
      <c r="AZ83" s="6"/>
      <c r="BA83" s="6"/>
      <c r="BB83" s="6"/>
      <c r="BC83" s="6"/>
    </row>
    <row r="84" spans="2:55" ht="21">
      <c r="B84" s="74" t="s">
        <v>43</v>
      </c>
      <c r="C84" s="74"/>
      <c r="D84" s="75" t="s">
        <v>44</v>
      </c>
      <c r="E84" s="92">
        <v>929600</v>
      </c>
      <c r="F84" s="21"/>
      <c r="G84" s="21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28"/>
      <c r="AX84" s="6"/>
      <c r="AY84" s="6"/>
      <c r="AZ84" s="6"/>
      <c r="BA84" s="6"/>
      <c r="BB84" s="6"/>
      <c r="BC84" s="6">
        <v>210</v>
      </c>
    </row>
    <row r="85" spans="2:55" ht="21">
      <c r="B85" s="74" t="s">
        <v>51</v>
      </c>
      <c r="C85" s="74"/>
      <c r="D85" s="75" t="s">
        <v>52</v>
      </c>
      <c r="E85" s="92">
        <v>1624300</v>
      </c>
      <c r="F85" s="21"/>
      <c r="G85" s="21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>
        <v>150</v>
      </c>
      <c r="AX85" s="6"/>
      <c r="AY85" s="6"/>
      <c r="AZ85" s="6"/>
      <c r="BA85" s="6"/>
      <c r="BB85" s="6"/>
      <c r="BC85" s="6"/>
    </row>
    <row r="86" spans="2:55" ht="21">
      <c r="B86" s="74" t="s">
        <v>71</v>
      </c>
      <c r="C86" s="74"/>
      <c r="D86" s="75" t="s">
        <v>72</v>
      </c>
      <c r="E86" s="92">
        <v>1375000</v>
      </c>
      <c r="F86" s="21"/>
      <c r="G86" s="21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>
        <v>300</v>
      </c>
    </row>
    <row r="87" spans="2:55" ht="21">
      <c r="B87" s="74" t="s">
        <v>77</v>
      </c>
      <c r="C87" s="74"/>
      <c r="D87" s="75" t="s">
        <v>78</v>
      </c>
      <c r="E87" s="92">
        <v>1056200</v>
      </c>
      <c r="F87" s="21"/>
      <c r="G87" s="21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>
        <v>180</v>
      </c>
    </row>
    <row r="88" spans="2:55" ht="21">
      <c r="B88" s="74" t="s">
        <v>101</v>
      </c>
      <c r="C88" s="74"/>
      <c r="D88" s="75" t="s">
        <v>102</v>
      </c>
      <c r="E88" s="92">
        <v>1749200</v>
      </c>
      <c r="F88" s="21"/>
      <c r="G88" s="21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>
        <v>100</v>
      </c>
      <c r="AE88" s="35"/>
      <c r="AF88" s="35"/>
      <c r="AG88" s="35"/>
      <c r="AH88" s="35"/>
      <c r="AI88" s="35"/>
      <c r="AJ88" s="35"/>
      <c r="AK88" s="35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2:55" ht="21">
      <c r="B89" s="74" t="s">
        <v>103</v>
      </c>
      <c r="C89" s="74"/>
      <c r="D89" s="75" t="s">
        <v>104</v>
      </c>
      <c r="E89" s="92">
        <v>1220600</v>
      </c>
      <c r="F89" s="21"/>
      <c r="G89" s="21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6"/>
      <c r="AM89" s="6">
        <v>100</v>
      </c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2:55" ht="21">
      <c r="B90" s="74" t="s">
        <v>105</v>
      </c>
      <c r="C90" s="74"/>
      <c r="D90" s="75" t="s">
        <v>106</v>
      </c>
      <c r="E90" s="92">
        <v>2243500</v>
      </c>
      <c r="F90" s="21"/>
      <c r="G90" s="21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>
        <v>-8.315</v>
      </c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>
        <v>120</v>
      </c>
      <c r="BA90" s="6"/>
      <c r="BB90" s="6"/>
      <c r="BC90" s="6"/>
    </row>
    <row r="91" spans="2:55" ht="21">
      <c r="B91" s="74" t="s">
        <v>107</v>
      </c>
      <c r="C91" s="74"/>
      <c r="D91" s="75" t="s">
        <v>108</v>
      </c>
      <c r="E91" s="92">
        <v>1771200</v>
      </c>
      <c r="F91" s="21"/>
      <c r="G91" s="21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>
        <v>235</v>
      </c>
    </row>
    <row r="92" spans="2:55" ht="21">
      <c r="B92" s="74" t="s">
        <v>117</v>
      </c>
      <c r="C92" s="74"/>
      <c r="D92" s="75" t="s">
        <v>118</v>
      </c>
      <c r="E92" s="92">
        <v>1546400</v>
      </c>
      <c r="F92" s="21"/>
      <c r="G92" s="21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2:55" ht="21">
      <c r="B93" s="74" t="s">
        <v>119</v>
      </c>
      <c r="C93" s="74"/>
      <c r="D93" s="75" t="s">
        <v>120</v>
      </c>
      <c r="E93" s="92">
        <v>1288400</v>
      </c>
      <c r="F93" s="21"/>
      <c r="G93" s="21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2:55" ht="21">
      <c r="B94" s="74" t="s">
        <v>121</v>
      </c>
      <c r="C94" s="74"/>
      <c r="D94" s="75" t="s">
        <v>122</v>
      </c>
      <c r="E94" s="92">
        <v>1028200</v>
      </c>
      <c r="F94" s="21"/>
      <c r="G94" s="21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2:55" ht="21">
      <c r="B95" s="74" t="s">
        <v>125</v>
      </c>
      <c r="C95" s="74"/>
      <c r="D95" s="75" t="s">
        <v>126</v>
      </c>
      <c r="E95" s="92">
        <v>1387900</v>
      </c>
      <c r="F95" s="21"/>
      <c r="G95" s="21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2:55" ht="21">
      <c r="B96" s="74" t="s">
        <v>129</v>
      </c>
      <c r="C96" s="74"/>
      <c r="D96" s="75" t="s">
        <v>130</v>
      </c>
      <c r="E96" s="92">
        <v>1256100</v>
      </c>
      <c r="F96" s="21"/>
      <c r="G96" s="21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2:55" ht="21">
      <c r="B97" s="74" t="s">
        <v>131</v>
      </c>
      <c r="C97" s="74"/>
      <c r="D97" s="75" t="s">
        <v>132</v>
      </c>
      <c r="E97" s="92">
        <v>1225600</v>
      </c>
      <c r="F97" s="21"/>
      <c r="G97" s="21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2:55" ht="21">
      <c r="B98" s="74" t="s">
        <v>137</v>
      </c>
      <c r="C98" s="74"/>
      <c r="D98" s="75" t="s">
        <v>138</v>
      </c>
      <c r="E98" s="92">
        <v>1650400</v>
      </c>
      <c r="F98" s="21"/>
      <c r="G98" s="21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2:55" ht="21">
      <c r="B99" s="74" t="s">
        <v>143</v>
      </c>
      <c r="C99" s="74"/>
      <c r="D99" s="75" t="s">
        <v>144</v>
      </c>
      <c r="E99" s="92">
        <v>2285800</v>
      </c>
      <c r="F99" s="21"/>
      <c r="G99" s="21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2:55" ht="21">
      <c r="B100" s="74" t="s">
        <v>149</v>
      </c>
      <c r="C100" s="74"/>
      <c r="D100" s="75" t="s">
        <v>150</v>
      </c>
      <c r="E100" s="92">
        <v>1612800</v>
      </c>
      <c r="F100" s="21"/>
      <c r="G100" s="21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2:55" ht="21">
      <c r="B101" s="74" t="s">
        <v>153</v>
      </c>
      <c r="C101" s="74"/>
      <c r="D101" s="75" t="s">
        <v>154</v>
      </c>
      <c r="E101" s="92">
        <v>1291900</v>
      </c>
      <c r="F101" s="21"/>
      <c r="G101" s="21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2:55" ht="21">
      <c r="B102" s="74" t="s">
        <v>155</v>
      </c>
      <c r="C102" s="74"/>
      <c r="D102" s="75" t="s">
        <v>156</v>
      </c>
      <c r="E102" s="92">
        <v>1667300</v>
      </c>
      <c r="F102" s="21"/>
      <c r="G102" s="21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2:55" ht="21">
      <c r="B103" s="74" t="s">
        <v>157</v>
      </c>
      <c r="C103" s="74"/>
      <c r="D103" s="75" t="s">
        <v>158</v>
      </c>
      <c r="E103" s="92">
        <v>906300</v>
      </c>
      <c r="F103" s="21"/>
      <c r="G103" s="21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2:55" ht="21">
      <c r="B104" s="74" t="s">
        <v>161</v>
      </c>
      <c r="C104" s="74"/>
      <c r="D104" s="75" t="s">
        <v>162</v>
      </c>
      <c r="E104" s="92">
        <v>1142700</v>
      </c>
      <c r="F104" s="21"/>
      <c r="G104" s="21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2:55" ht="21">
      <c r="B105" s="74" t="s">
        <v>165</v>
      </c>
      <c r="C105" s="74"/>
      <c r="D105" s="75" t="s">
        <v>166</v>
      </c>
      <c r="E105" s="92">
        <v>1676200</v>
      </c>
      <c r="F105" s="21"/>
      <c r="G105" s="21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2:55" ht="96" customHeight="1">
      <c r="B106" s="129">
        <v>3719310</v>
      </c>
      <c r="C106" s="130">
        <v>9310</v>
      </c>
      <c r="D106" s="87" t="s">
        <v>178</v>
      </c>
      <c r="E106" s="93">
        <f>E107</f>
        <v>8419300</v>
      </c>
      <c r="F106" s="21"/>
      <c r="G106" s="21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2:55" ht="21">
      <c r="B107" s="72" t="s">
        <v>41</v>
      </c>
      <c r="C107" s="72"/>
      <c r="D107" s="73" t="s">
        <v>42</v>
      </c>
      <c r="E107" s="94">
        <f>E108+E109</f>
        <v>8419300</v>
      </c>
      <c r="F107" s="21"/>
      <c r="G107" s="21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2:55" ht="21">
      <c r="B108" s="74" t="s">
        <v>101</v>
      </c>
      <c r="C108" s="74"/>
      <c r="D108" s="75" t="s">
        <v>102</v>
      </c>
      <c r="E108" s="92">
        <v>302300</v>
      </c>
      <c r="F108" s="21"/>
      <c r="G108" s="2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2:55" ht="21">
      <c r="B109" s="74" t="s">
        <v>107</v>
      </c>
      <c r="C109" s="74"/>
      <c r="D109" s="75" t="s">
        <v>108</v>
      </c>
      <c r="E109" s="92">
        <v>8117000</v>
      </c>
      <c r="F109" s="21"/>
      <c r="G109" s="21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2:55" ht="117.75" customHeight="1">
      <c r="B110" s="129" t="s">
        <v>174</v>
      </c>
      <c r="C110" s="130">
        <v>9330</v>
      </c>
      <c r="D110" s="87" t="s">
        <v>176</v>
      </c>
      <c r="E110" s="93">
        <f>SUM(E111:E111)</f>
        <v>13475800</v>
      </c>
      <c r="F110" s="21"/>
      <c r="G110" s="21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2:55" ht="21">
      <c r="B111" s="72" t="s">
        <v>41</v>
      </c>
      <c r="C111" s="72"/>
      <c r="D111" s="73" t="s">
        <v>42</v>
      </c>
      <c r="E111" s="94">
        <f>SUM(E112:E173)</f>
        <v>13475800</v>
      </c>
      <c r="F111" s="21"/>
      <c r="G111" s="21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2:55" ht="21">
      <c r="B112" s="74" t="s">
        <v>43</v>
      </c>
      <c r="C112" s="74"/>
      <c r="D112" s="75" t="s">
        <v>44</v>
      </c>
      <c r="E112" s="92">
        <v>79700</v>
      </c>
      <c r="F112" s="21"/>
      <c r="G112" s="21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2:55" ht="21">
      <c r="B113" s="74" t="s">
        <v>45</v>
      </c>
      <c r="C113" s="74"/>
      <c r="D113" s="75" t="s">
        <v>46</v>
      </c>
      <c r="E113" s="92">
        <v>79700</v>
      </c>
      <c r="F113" s="21"/>
      <c r="G113" s="21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2:55" ht="21">
      <c r="B114" s="74" t="s">
        <v>47</v>
      </c>
      <c r="C114" s="74"/>
      <c r="D114" s="75" t="s">
        <v>48</v>
      </c>
      <c r="E114" s="92">
        <v>39800</v>
      </c>
      <c r="F114" s="21"/>
      <c r="G114" s="21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2:55" ht="21">
      <c r="B115" s="74" t="s">
        <v>49</v>
      </c>
      <c r="C115" s="74"/>
      <c r="D115" s="75" t="s">
        <v>50</v>
      </c>
      <c r="E115" s="92">
        <v>179300</v>
      </c>
      <c r="F115" s="21"/>
      <c r="G115" s="21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2:55" ht="21">
      <c r="B116" s="74" t="s">
        <v>51</v>
      </c>
      <c r="C116" s="74"/>
      <c r="D116" s="75" t="s">
        <v>52</v>
      </c>
      <c r="E116" s="92">
        <v>398400</v>
      </c>
      <c r="F116" s="21"/>
      <c r="G116" s="21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2:55" ht="21">
      <c r="B117" s="74" t="s">
        <v>53</v>
      </c>
      <c r="C117" s="74"/>
      <c r="D117" s="75" t="s">
        <v>54</v>
      </c>
      <c r="E117" s="92">
        <v>29900</v>
      </c>
      <c r="F117" s="21"/>
      <c r="G117" s="21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2:55" ht="21">
      <c r="B118" s="74" t="s">
        <v>55</v>
      </c>
      <c r="C118" s="74"/>
      <c r="D118" s="75" t="s">
        <v>56</v>
      </c>
      <c r="E118" s="92">
        <v>89600</v>
      </c>
      <c r="F118" s="21"/>
      <c r="G118" s="21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2:55" ht="21">
      <c r="B119" s="74" t="s">
        <v>57</v>
      </c>
      <c r="C119" s="74"/>
      <c r="D119" s="75" t="s">
        <v>58</v>
      </c>
      <c r="E119" s="92">
        <v>29900</v>
      </c>
      <c r="F119" s="21"/>
      <c r="G119" s="21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2:55" ht="21">
      <c r="B120" s="74" t="s">
        <v>59</v>
      </c>
      <c r="C120" s="74"/>
      <c r="D120" s="75" t="s">
        <v>60</v>
      </c>
      <c r="E120" s="92">
        <v>159400</v>
      </c>
      <c r="F120" s="21"/>
      <c r="G120" s="21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2:55" ht="21">
      <c r="B121" s="74" t="s">
        <v>61</v>
      </c>
      <c r="C121" s="74"/>
      <c r="D121" s="75" t="s">
        <v>62</v>
      </c>
      <c r="E121" s="92">
        <v>79700</v>
      </c>
      <c r="F121" s="21"/>
      <c r="G121" s="21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2:55" ht="21">
      <c r="B122" s="74" t="s">
        <v>63</v>
      </c>
      <c r="C122" s="74"/>
      <c r="D122" s="75" t="s">
        <v>64</v>
      </c>
      <c r="E122" s="92">
        <v>129500</v>
      </c>
      <c r="F122" s="21"/>
      <c r="G122" s="21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2:55" ht="21">
      <c r="B123" s="74" t="s">
        <v>65</v>
      </c>
      <c r="C123" s="74"/>
      <c r="D123" s="75" t="s">
        <v>66</v>
      </c>
      <c r="E123" s="92">
        <v>49800</v>
      </c>
      <c r="F123" s="21"/>
      <c r="G123" s="21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2:55" ht="21">
      <c r="B124" s="74" t="s">
        <v>67</v>
      </c>
      <c r="C124" s="74"/>
      <c r="D124" s="75" t="s">
        <v>68</v>
      </c>
      <c r="E124" s="92">
        <v>49800</v>
      </c>
      <c r="F124" s="21"/>
      <c r="G124" s="21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2:55" ht="21">
      <c r="B125" s="74" t="s">
        <v>69</v>
      </c>
      <c r="C125" s="74"/>
      <c r="D125" s="75" t="s">
        <v>70</v>
      </c>
      <c r="E125" s="92">
        <v>109600</v>
      </c>
      <c r="F125" s="21"/>
      <c r="G125" s="21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2:55" ht="21">
      <c r="B126" s="74" t="s">
        <v>71</v>
      </c>
      <c r="C126" s="74"/>
      <c r="D126" s="75" t="s">
        <v>72</v>
      </c>
      <c r="E126" s="92">
        <v>219100</v>
      </c>
      <c r="F126" s="21"/>
      <c r="G126" s="21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2:55" ht="21">
      <c r="B127" s="74" t="s">
        <v>73</v>
      </c>
      <c r="C127" s="74"/>
      <c r="D127" s="75" t="s">
        <v>74</v>
      </c>
      <c r="E127" s="92">
        <v>79700</v>
      </c>
      <c r="F127" s="21"/>
      <c r="G127" s="21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2:55" ht="21">
      <c r="B128" s="74" t="s">
        <v>75</v>
      </c>
      <c r="C128" s="74"/>
      <c r="D128" s="75" t="s">
        <v>76</v>
      </c>
      <c r="E128" s="92">
        <v>59800</v>
      </c>
      <c r="F128" s="21"/>
      <c r="G128" s="21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2:55" ht="21">
      <c r="B129" s="74" t="s">
        <v>77</v>
      </c>
      <c r="C129" s="74"/>
      <c r="D129" s="75" t="s">
        <v>78</v>
      </c>
      <c r="E129" s="92">
        <v>129500</v>
      </c>
      <c r="F129" s="21"/>
      <c r="G129" s="21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2:55" ht="21">
      <c r="B130" s="74" t="s">
        <v>79</v>
      </c>
      <c r="C130" s="74"/>
      <c r="D130" s="75" t="s">
        <v>80</v>
      </c>
      <c r="E130" s="92">
        <v>89600</v>
      </c>
      <c r="F130" s="21"/>
      <c r="G130" s="21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2:55" ht="21">
      <c r="B131" s="74" t="s">
        <v>81</v>
      </c>
      <c r="C131" s="74"/>
      <c r="D131" s="75" t="s">
        <v>82</v>
      </c>
      <c r="E131" s="92">
        <v>119500</v>
      </c>
      <c r="F131" s="21"/>
      <c r="G131" s="21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2:55" ht="21">
      <c r="B132" s="74" t="s">
        <v>83</v>
      </c>
      <c r="C132" s="74"/>
      <c r="D132" s="75" t="s">
        <v>84</v>
      </c>
      <c r="E132" s="92">
        <v>59800</v>
      </c>
      <c r="F132" s="21"/>
      <c r="G132" s="21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2:55" ht="21">
      <c r="B133" s="74" t="s">
        <v>85</v>
      </c>
      <c r="C133" s="74"/>
      <c r="D133" s="75" t="s">
        <v>86</v>
      </c>
      <c r="E133" s="92">
        <v>288800</v>
      </c>
      <c r="F133" s="21"/>
      <c r="G133" s="21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2:55" ht="21">
      <c r="B134" s="74" t="s">
        <v>87</v>
      </c>
      <c r="C134" s="74"/>
      <c r="D134" s="75" t="s">
        <v>88</v>
      </c>
      <c r="E134" s="92">
        <v>49800</v>
      </c>
      <c r="F134" s="21"/>
      <c r="G134" s="21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2:55" ht="21">
      <c r="B135" s="74" t="s">
        <v>89</v>
      </c>
      <c r="C135" s="74"/>
      <c r="D135" s="75" t="s">
        <v>90</v>
      </c>
      <c r="E135" s="92">
        <v>69700</v>
      </c>
      <c r="F135" s="21"/>
      <c r="G135" s="21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2:55" ht="21">
      <c r="B136" s="74" t="s">
        <v>91</v>
      </c>
      <c r="C136" s="74"/>
      <c r="D136" s="75" t="s">
        <v>92</v>
      </c>
      <c r="E136" s="92">
        <v>39800</v>
      </c>
      <c r="F136" s="21"/>
      <c r="G136" s="21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2:55" ht="21">
      <c r="B137" s="74" t="s">
        <v>93</v>
      </c>
      <c r="C137" s="74"/>
      <c r="D137" s="75" t="s">
        <v>94</v>
      </c>
      <c r="E137" s="92">
        <v>29900</v>
      </c>
      <c r="F137" s="21"/>
      <c r="G137" s="21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2:55" ht="21">
      <c r="B138" s="74" t="s">
        <v>95</v>
      </c>
      <c r="C138" s="74"/>
      <c r="D138" s="75" t="s">
        <v>96</v>
      </c>
      <c r="E138" s="92">
        <v>69700</v>
      </c>
      <c r="F138" s="21"/>
      <c r="G138" s="21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2:55" ht="21">
      <c r="B139" s="74" t="s">
        <v>97</v>
      </c>
      <c r="C139" s="74"/>
      <c r="D139" s="75" t="s">
        <v>98</v>
      </c>
      <c r="E139" s="92">
        <v>49800</v>
      </c>
      <c r="F139" s="21"/>
      <c r="G139" s="21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2:55" ht="21">
      <c r="B140" s="74" t="s">
        <v>99</v>
      </c>
      <c r="C140" s="74"/>
      <c r="D140" s="75" t="s">
        <v>100</v>
      </c>
      <c r="E140" s="92">
        <v>99600</v>
      </c>
      <c r="F140" s="21"/>
      <c r="G140" s="21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2:55" ht="21">
      <c r="B141" s="74" t="s">
        <v>101</v>
      </c>
      <c r="C141" s="74"/>
      <c r="D141" s="75" t="s">
        <v>102</v>
      </c>
      <c r="E141" s="92">
        <v>747000</v>
      </c>
      <c r="F141" s="21"/>
      <c r="G141" s="21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2:55" ht="21">
      <c r="B142" s="74" t="s">
        <v>103</v>
      </c>
      <c r="C142" s="74"/>
      <c r="D142" s="75" t="s">
        <v>104</v>
      </c>
      <c r="E142" s="92">
        <v>996000</v>
      </c>
      <c r="F142" s="21"/>
      <c r="G142" s="21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2:55" ht="21">
      <c r="B143" s="74" t="s">
        <v>105</v>
      </c>
      <c r="C143" s="74"/>
      <c r="D143" s="75" t="s">
        <v>106</v>
      </c>
      <c r="E143" s="92">
        <v>796800</v>
      </c>
      <c r="F143" s="21"/>
      <c r="G143" s="21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2:55" ht="21">
      <c r="B144" s="74" t="s">
        <v>107</v>
      </c>
      <c r="C144" s="74"/>
      <c r="D144" s="75" t="s">
        <v>108</v>
      </c>
      <c r="E144" s="92">
        <v>2858400</v>
      </c>
      <c r="F144" s="21"/>
      <c r="G144" s="21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2:55" ht="21">
      <c r="B145" s="74" t="s">
        <v>109</v>
      </c>
      <c r="C145" s="74"/>
      <c r="D145" s="75" t="s">
        <v>110</v>
      </c>
      <c r="E145" s="92">
        <v>89600</v>
      </c>
      <c r="F145" s="21"/>
      <c r="G145" s="21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2:55" ht="21">
      <c r="B146" s="74" t="s">
        <v>111</v>
      </c>
      <c r="C146" s="74"/>
      <c r="D146" s="75" t="s">
        <v>112</v>
      </c>
      <c r="E146" s="92">
        <v>109600</v>
      </c>
      <c r="F146" s="21"/>
      <c r="G146" s="21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2:55" ht="21">
      <c r="B147" s="74" t="s">
        <v>113</v>
      </c>
      <c r="C147" s="74"/>
      <c r="D147" s="75" t="s">
        <v>114</v>
      </c>
      <c r="E147" s="92">
        <v>29900</v>
      </c>
      <c r="F147" s="21"/>
      <c r="G147" s="21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2:55" ht="21">
      <c r="B148" s="74" t="s">
        <v>115</v>
      </c>
      <c r="C148" s="74"/>
      <c r="D148" s="75" t="s">
        <v>116</v>
      </c>
      <c r="E148" s="92">
        <v>179300</v>
      </c>
      <c r="F148" s="21"/>
      <c r="G148" s="21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2:55" ht="21">
      <c r="B149" s="74" t="s">
        <v>117</v>
      </c>
      <c r="C149" s="74"/>
      <c r="D149" s="75" t="s">
        <v>118</v>
      </c>
      <c r="E149" s="92">
        <v>59800</v>
      </c>
      <c r="F149" s="21"/>
      <c r="G149" s="21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2:55" ht="21">
      <c r="B150" s="74" t="s">
        <v>119</v>
      </c>
      <c r="C150" s="74"/>
      <c r="D150" s="75" t="s">
        <v>120</v>
      </c>
      <c r="E150" s="92">
        <v>328700</v>
      </c>
      <c r="F150" s="21"/>
      <c r="G150" s="21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2:55" ht="21">
      <c r="B151" s="74" t="s">
        <v>121</v>
      </c>
      <c r="C151" s="74"/>
      <c r="D151" s="75" t="s">
        <v>122</v>
      </c>
      <c r="E151" s="92">
        <v>209200</v>
      </c>
      <c r="F151" s="21"/>
      <c r="G151" s="21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2:55" ht="21">
      <c r="B152" s="74" t="s">
        <v>123</v>
      </c>
      <c r="C152" s="74"/>
      <c r="D152" s="75" t="s">
        <v>124</v>
      </c>
      <c r="E152" s="92">
        <v>199200</v>
      </c>
      <c r="F152" s="21"/>
      <c r="G152" s="21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2:55" ht="21">
      <c r="B153" s="74" t="s">
        <v>125</v>
      </c>
      <c r="C153" s="74"/>
      <c r="D153" s="75" t="s">
        <v>126</v>
      </c>
      <c r="E153" s="92">
        <v>278900</v>
      </c>
      <c r="F153" s="21"/>
      <c r="G153" s="21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2:55" ht="21">
      <c r="B154" s="74" t="s">
        <v>127</v>
      </c>
      <c r="C154" s="74"/>
      <c r="D154" s="75" t="s">
        <v>128</v>
      </c>
      <c r="E154" s="92">
        <v>39800</v>
      </c>
      <c r="F154" s="21"/>
      <c r="G154" s="21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2:55" ht="21">
      <c r="B155" s="74" t="s">
        <v>129</v>
      </c>
      <c r="C155" s="74"/>
      <c r="D155" s="75" t="s">
        <v>130</v>
      </c>
      <c r="E155" s="92">
        <v>249000</v>
      </c>
      <c r="F155" s="21"/>
      <c r="G155" s="21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2:55" ht="21">
      <c r="B156" s="74" t="s">
        <v>131</v>
      </c>
      <c r="C156" s="74"/>
      <c r="D156" s="75" t="s">
        <v>132</v>
      </c>
      <c r="E156" s="92">
        <v>348600</v>
      </c>
      <c r="F156" s="21"/>
      <c r="G156" s="21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2:55" ht="21">
      <c r="B157" s="74" t="s">
        <v>133</v>
      </c>
      <c r="C157" s="74"/>
      <c r="D157" s="75" t="s">
        <v>134</v>
      </c>
      <c r="E157" s="92">
        <v>29900</v>
      </c>
      <c r="F157" s="21"/>
      <c r="G157" s="21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2:55" ht="21">
      <c r="B158" s="74" t="s">
        <v>135</v>
      </c>
      <c r="C158" s="74"/>
      <c r="D158" s="75" t="s">
        <v>136</v>
      </c>
      <c r="E158" s="92">
        <v>29900</v>
      </c>
      <c r="F158" s="21"/>
      <c r="G158" s="21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2:55" ht="21">
      <c r="B159" s="74" t="s">
        <v>137</v>
      </c>
      <c r="C159" s="74"/>
      <c r="D159" s="75" t="s">
        <v>138</v>
      </c>
      <c r="E159" s="92">
        <v>179300</v>
      </c>
      <c r="F159" s="21"/>
      <c r="G159" s="21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2:55" ht="21">
      <c r="B160" s="74" t="s">
        <v>139</v>
      </c>
      <c r="C160" s="74"/>
      <c r="D160" s="75" t="s">
        <v>140</v>
      </c>
      <c r="E160" s="92">
        <v>29900</v>
      </c>
      <c r="F160" s="21"/>
      <c r="G160" s="21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2:55" ht="21">
      <c r="B161" s="74" t="s">
        <v>141</v>
      </c>
      <c r="C161" s="74"/>
      <c r="D161" s="75" t="s">
        <v>142</v>
      </c>
      <c r="E161" s="92">
        <v>19900</v>
      </c>
      <c r="F161" s="21"/>
      <c r="G161" s="21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2:55" ht="21">
      <c r="B162" s="74" t="s">
        <v>143</v>
      </c>
      <c r="C162" s="74"/>
      <c r="D162" s="75" t="s">
        <v>144</v>
      </c>
      <c r="E162" s="92">
        <v>517900</v>
      </c>
      <c r="F162" s="21"/>
      <c r="G162" s="21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2:55" ht="21">
      <c r="B163" s="74" t="s">
        <v>145</v>
      </c>
      <c r="C163" s="74"/>
      <c r="D163" s="75" t="s">
        <v>146</v>
      </c>
      <c r="E163" s="92">
        <v>49800</v>
      </c>
      <c r="F163" s="21"/>
      <c r="G163" s="21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2:55" ht="21">
      <c r="B164" s="74" t="s">
        <v>147</v>
      </c>
      <c r="C164" s="74"/>
      <c r="D164" s="75" t="s">
        <v>148</v>
      </c>
      <c r="E164" s="92">
        <v>109600</v>
      </c>
      <c r="F164" s="21"/>
      <c r="G164" s="21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2:55" ht="21">
      <c r="B165" s="74" t="s">
        <v>149</v>
      </c>
      <c r="C165" s="74"/>
      <c r="D165" s="75" t="s">
        <v>150</v>
      </c>
      <c r="E165" s="92">
        <v>139400</v>
      </c>
      <c r="F165" s="21"/>
      <c r="G165" s="21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2:55" ht="21">
      <c r="B166" s="74" t="s">
        <v>151</v>
      </c>
      <c r="C166" s="74"/>
      <c r="D166" s="75" t="s">
        <v>152</v>
      </c>
      <c r="E166" s="92">
        <v>29900</v>
      </c>
      <c r="F166" s="21"/>
      <c r="G166" s="21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2:55" ht="21">
      <c r="B167" s="74" t="s">
        <v>153</v>
      </c>
      <c r="C167" s="74"/>
      <c r="D167" s="75" t="s">
        <v>154</v>
      </c>
      <c r="E167" s="92">
        <v>169300</v>
      </c>
      <c r="F167" s="21"/>
      <c r="G167" s="21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2:55" ht="21">
      <c r="B168" s="74" t="s">
        <v>155</v>
      </c>
      <c r="C168" s="74"/>
      <c r="D168" s="75" t="s">
        <v>156</v>
      </c>
      <c r="E168" s="92">
        <v>239000</v>
      </c>
      <c r="F168" s="21"/>
      <c r="G168" s="21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2:55" ht="21">
      <c r="B169" s="74" t="s">
        <v>157</v>
      </c>
      <c r="C169" s="74"/>
      <c r="D169" s="75" t="s">
        <v>158</v>
      </c>
      <c r="E169" s="92">
        <v>617500</v>
      </c>
      <c r="F169" s="21"/>
      <c r="G169" s="21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2:55" ht="21">
      <c r="B170" s="74" t="s">
        <v>159</v>
      </c>
      <c r="C170" s="74"/>
      <c r="D170" s="75" t="s">
        <v>160</v>
      </c>
      <c r="E170" s="92">
        <v>438200</v>
      </c>
      <c r="F170" s="21"/>
      <c r="G170" s="21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2:55" ht="21">
      <c r="B171" s="74" t="s">
        <v>161</v>
      </c>
      <c r="C171" s="74"/>
      <c r="D171" s="75" t="s">
        <v>162</v>
      </c>
      <c r="E171" s="92">
        <v>189200</v>
      </c>
      <c r="F171" s="21"/>
      <c r="G171" s="21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2:55" ht="21">
      <c r="B172" s="74" t="s">
        <v>163</v>
      </c>
      <c r="C172" s="74"/>
      <c r="D172" s="75" t="s">
        <v>164</v>
      </c>
      <c r="E172" s="92">
        <v>19900</v>
      </c>
      <c r="F172" s="21"/>
      <c r="G172" s="21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2:55" ht="21">
      <c r="B173" s="74" t="s">
        <v>165</v>
      </c>
      <c r="C173" s="74"/>
      <c r="D173" s="75" t="s">
        <v>166</v>
      </c>
      <c r="E173" s="92">
        <v>189200</v>
      </c>
      <c r="F173" s="21"/>
      <c r="G173" s="21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2:55" ht="108">
      <c r="B174" s="129" t="s">
        <v>174</v>
      </c>
      <c r="C174" s="130">
        <v>9330</v>
      </c>
      <c r="D174" s="87" t="s">
        <v>177</v>
      </c>
      <c r="E174" s="93">
        <f>SUM(E175:E175)</f>
        <v>6838100</v>
      </c>
      <c r="F174" s="21"/>
      <c r="G174" s="21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2:55" ht="21">
      <c r="B175" s="72" t="s">
        <v>41</v>
      </c>
      <c r="C175" s="72"/>
      <c r="D175" s="73" t="s">
        <v>42</v>
      </c>
      <c r="E175" s="94">
        <f>SUM(E176:E237)</f>
        <v>6838100</v>
      </c>
      <c r="F175" s="21"/>
      <c r="G175" s="21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2:55" ht="21">
      <c r="B176" s="74" t="s">
        <v>43</v>
      </c>
      <c r="C176" s="74"/>
      <c r="D176" s="75" t="s">
        <v>44</v>
      </c>
      <c r="E176" s="92">
        <v>40400</v>
      </c>
      <c r="F176" s="21"/>
      <c r="G176" s="21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2:55" ht="21">
      <c r="B177" s="74" t="s">
        <v>45</v>
      </c>
      <c r="C177" s="74"/>
      <c r="D177" s="75" t="s">
        <v>46</v>
      </c>
      <c r="E177" s="92">
        <v>40400</v>
      </c>
      <c r="F177" s="21"/>
      <c r="G177" s="21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2:55" ht="21">
      <c r="B178" s="74" t="s">
        <v>47</v>
      </c>
      <c r="C178" s="74"/>
      <c r="D178" s="75" t="s">
        <v>48</v>
      </c>
      <c r="E178" s="92">
        <v>20200</v>
      </c>
      <c r="F178" s="21"/>
      <c r="G178" s="21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2:55" ht="21">
      <c r="B179" s="74" t="s">
        <v>49</v>
      </c>
      <c r="C179" s="74"/>
      <c r="D179" s="75" t="s">
        <v>50</v>
      </c>
      <c r="E179" s="92">
        <v>90900</v>
      </c>
      <c r="F179" s="21"/>
      <c r="G179" s="21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2:55" ht="21">
      <c r="B180" s="74" t="s">
        <v>51</v>
      </c>
      <c r="C180" s="74"/>
      <c r="D180" s="75" t="s">
        <v>52</v>
      </c>
      <c r="E180" s="92">
        <v>202200</v>
      </c>
      <c r="F180" s="21"/>
      <c r="G180" s="21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2:55" ht="21">
      <c r="B181" s="74" t="s">
        <v>53</v>
      </c>
      <c r="C181" s="74"/>
      <c r="D181" s="75" t="s">
        <v>54</v>
      </c>
      <c r="E181" s="92">
        <v>15200</v>
      </c>
      <c r="F181" s="21"/>
      <c r="G181" s="21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2:55" ht="21">
      <c r="B182" s="74" t="s">
        <v>55</v>
      </c>
      <c r="C182" s="74"/>
      <c r="D182" s="75" t="s">
        <v>56</v>
      </c>
      <c r="E182" s="92">
        <v>45500</v>
      </c>
      <c r="F182" s="21"/>
      <c r="G182" s="21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2:55" ht="21">
      <c r="B183" s="74" t="s">
        <v>57</v>
      </c>
      <c r="C183" s="74"/>
      <c r="D183" s="75" t="s">
        <v>58</v>
      </c>
      <c r="E183" s="92">
        <v>15200</v>
      </c>
      <c r="F183" s="21"/>
      <c r="G183" s="21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2:55" ht="21">
      <c r="B184" s="74" t="s">
        <v>59</v>
      </c>
      <c r="C184" s="74"/>
      <c r="D184" s="75" t="s">
        <v>60</v>
      </c>
      <c r="E184" s="92">
        <v>80900</v>
      </c>
      <c r="F184" s="21"/>
      <c r="G184" s="21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2:55" ht="21">
      <c r="B185" s="74" t="s">
        <v>61</v>
      </c>
      <c r="C185" s="74"/>
      <c r="D185" s="75" t="s">
        <v>62</v>
      </c>
      <c r="E185" s="92">
        <v>40400</v>
      </c>
      <c r="F185" s="21"/>
      <c r="G185" s="21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2:55" ht="21">
      <c r="B186" s="74" t="s">
        <v>63</v>
      </c>
      <c r="C186" s="74"/>
      <c r="D186" s="75" t="s">
        <v>64</v>
      </c>
      <c r="E186" s="92">
        <v>65700</v>
      </c>
      <c r="F186" s="21"/>
      <c r="G186" s="21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2:55" ht="21">
      <c r="B187" s="74" t="s">
        <v>65</v>
      </c>
      <c r="C187" s="74"/>
      <c r="D187" s="75" t="s">
        <v>66</v>
      </c>
      <c r="E187" s="92">
        <v>25300</v>
      </c>
      <c r="F187" s="21"/>
      <c r="G187" s="21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2:55" ht="21">
      <c r="B188" s="74" t="s">
        <v>67</v>
      </c>
      <c r="C188" s="74"/>
      <c r="D188" s="75" t="s">
        <v>68</v>
      </c>
      <c r="E188" s="92">
        <v>25300</v>
      </c>
      <c r="F188" s="21"/>
      <c r="G188" s="21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2:55" ht="21">
      <c r="B189" s="74" t="s">
        <v>69</v>
      </c>
      <c r="C189" s="74"/>
      <c r="D189" s="75" t="s">
        <v>70</v>
      </c>
      <c r="E189" s="92">
        <v>55600</v>
      </c>
      <c r="F189" s="21"/>
      <c r="G189" s="21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2:55" ht="21">
      <c r="B190" s="74" t="s">
        <v>71</v>
      </c>
      <c r="C190" s="74"/>
      <c r="D190" s="75" t="s">
        <v>72</v>
      </c>
      <c r="E190" s="92">
        <v>111200</v>
      </c>
      <c r="F190" s="21"/>
      <c r="G190" s="21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2:55" ht="21">
      <c r="B191" s="74" t="s">
        <v>73</v>
      </c>
      <c r="C191" s="74"/>
      <c r="D191" s="75" t="s">
        <v>74</v>
      </c>
      <c r="E191" s="92">
        <v>40400</v>
      </c>
      <c r="F191" s="21"/>
      <c r="G191" s="21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2:55" ht="21">
      <c r="B192" s="74" t="s">
        <v>75</v>
      </c>
      <c r="C192" s="74"/>
      <c r="D192" s="75" t="s">
        <v>76</v>
      </c>
      <c r="E192" s="92">
        <v>30300</v>
      </c>
      <c r="F192" s="21"/>
      <c r="G192" s="21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2:55" ht="21">
      <c r="B193" s="74" t="s">
        <v>77</v>
      </c>
      <c r="C193" s="74"/>
      <c r="D193" s="75" t="s">
        <v>78</v>
      </c>
      <c r="E193" s="92">
        <v>65700</v>
      </c>
      <c r="F193" s="21"/>
      <c r="G193" s="21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2:55" ht="21">
      <c r="B194" s="74" t="s">
        <v>79</v>
      </c>
      <c r="C194" s="74"/>
      <c r="D194" s="75" t="s">
        <v>80</v>
      </c>
      <c r="E194" s="92">
        <v>45500</v>
      </c>
      <c r="F194" s="21"/>
      <c r="G194" s="21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2:55" ht="21">
      <c r="B195" s="74" t="s">
        <v>81</v>
      </c>
      <c r="C195" s="74"/>
      <c r="D195" s="75" t="s">
        <v>82</v>
      </c>
      <c r="E195" s="92">
        <v>60600</v>
      </c>
      <c r="F195" s="21"/>
      <c r="G195" s="21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2:55" ht="21">
      <c r="B196" s="74" t="s">
        <v>83</v>
      </c>
      <c r="C196" s="74"/>
      <c r="D196" s="75" t="s">
        <v>84</v>
      </c>
      <c r="E196" s="92">
        <v>30300</v>
      </c>
      <c r="F196" s="21"/>
      <c r="G196" s="21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2:55" ht="21">
      <c r="B197" s="74" t="s">
        <v>85</v>
      </c>
      <c r="C197" s="74"/>
      <c r="D197" s="75" t="s">
        <v>86</v>
      </c>
      <c r="E197" s="92">
        <v>146600</v>
      </c>
      <c r="F197" s="21"/>
      <c r="G197" s="21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2:55" ht="21">
      <c r="B198" s="74" t="s">
        <v>87</v>
      </c>
      <c r="C198" s="74"/>
      <c r="D198" s="75" t="s">
        <v>88</v>
      </c>
      <c r="E198" s="92">
        <v>25300</v>
      </c>
      <c r="F198" s="21"/>
      <c r="G198" s="21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2:55" ht="21">
      <c r="B199" s="74" t="s">
        <v>89</v>
      </c>
      <c r="C199" s="74"/>
      <c r="D199" s="75" t="s">
        <v>90</v>
      </c>
      <c r="E199" s="92">
        <v>35400</v>
      </c>
      <c r="F199" s="21"/>
      <c r="G199" s="21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2:55" ht="21">
      <c r="B200" s="74" t="s">
        <v>91</v>
      </c>
      <c r="C200" s="74"/>
      <c r="D200" s="75" t="s">
        <v>92</v>
      </c>
      <c r="E200" s="92">
        <v>20200</v>
      </c>
      <c r="F200" s="21"/>
      <c r="G200" s="21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2:55" ht="21">
      <c r="B201" s="74" t="s">
        <v>93</v>
      </c>
      <c r="C201" s="74"/>
      <c r="D201" s="75" t="s">
        <v>94</v>
      </c>
      <c r="E201" s="92">
        <v>15200</v>
      </c>
      <c r="F201" s="21"/>
      <c r="G201" s="21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2:55" ht="21">
      <c r="B202" s="74" t="s">
        <v>95</v>
      </c>
      <c r="C202" s="74"/>
      <c r="D202" s="75" t="s">
        <v>96</v>
      </c>
      <c r="E202" s="92">
        <v>35400</v>
      </c>
      <c r="F202" s="21"/>
      <c r="G202" s="21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2:55" ht="21">
      <c r="B203" s="74" t="s">
        <v>97</v>
      </c>
      <c r="C203" s="74"/>
      <c r="D203" s="75" t="s">
        <v>98</v>
      </c>
      <c r="E203" s="92">
        <v>25300</v>
      </c>
      <c r="F203" s="21"/>
      <c r="G203" s="21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2:55" ht="21">
      <c r="B204" s="74" t="s">
        <v>99</v>
      </c>
      <c r="C204" s="74"/>
      <c r="D204" s="75" t="s">
        <v>100</v>
      </c>
      <c r="E204" s="92">
        <v>50500</v>
      </c>
      <c r="F204" s="21"/>
      <c r="G204" s="21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2:55" ht="21">
      <c r="B205" s="74" t="s">
        <v>101</v>
      </c>
      <c r="C205" s="74"/>
      <c r="D205" s="75" t="s">
        <v>102</v>
      </c>
      <c r="E205" s="92">
        <v>379100</v>
      </c>
      <c r="F205" s="21"/>
      <c r="G205" s="21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2:55" ht="21">
      <c r="B206" s="74" t="s">
        <v>103</v>
      </c>
      <c r="C206" s="74"/>
      <c r="D206" s="75" t="s">
        <v>104</v>
      </c>
      <c r="E206" s="92">
        <v>505400</v>
      </c>
      <c r="F206" s="21"/>
      <c r="G206" s="21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2:55" ht="21">
      <c r="B207" s="74" t="s">
        <v>105</v>
      </c>
      <c r="C207" s="74"/>
      <c r="D207" s="75" t="s">
        <v>106</v>
      </c>
      <c r="E207" s="92">
        <v>404300</v>
      </c>
      <c r="F207" s="21"/>
      <c r="G207" s="21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2:55" ht="21">
      <c r="B208" s="74" t="s">
        <v>107</v>
      </c>
      <c r="C208" s="74"/>
      <c r="D208" s="75" t="s">
        <v>108</v>
      </c>
      <c r="E208" s="92">
        <v>1450400</v>
      </c>
      <c r="F208" s="21"/>
      <c r="G208" s="21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2:55" ht="21">
      <c r="B209" s="74" t="s">
        <v>109</v>
      </c>
      <c r="C209" s="74"/>
      <c r="D209" s="75" t="s">
        <v>110</v>
      </c>
      <c r="E209" s="92">
        <v>45500</v>
      </c>
      <c r="F209" s="21"/>
      <c r="G209" s="21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2:55" ht="21">
      <c r="B210" s="74" t="s">
        <v>111</v>
      </c>
      <c r="C210" s="74"/>
      <c r="D210" s="75" t="s">
        <v>112</v>
      </c>
      <c r="E210" s="92">
        <v>55600</v>
      </c>
      <c r="F210" s="21"/>
      <c r="G210" s="21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2:55" ht="21">
      <c r="B211" s="74" t="s">
        <v>113</v>
      </c>
      <c r="C211" s="74"/>
      <c r="D211" s="75" t="s">
        <v>114</v>
      </c>
      <c r="E211" s="92">
        <v>15200</v>
      </c>
      <c r="F211" s="21"/>
      <c r="G211" s="21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2:55" ht="21">
      <c r="B212" s="74" t="s">
        <v>115</v>
      </c>
      <c r="C212" s="74"/>
      <c r="D212" s="75" t="s">
        <v>116</v>
      </c>
      <c r="E212" s="92">
        <v>90900</v>
      </c>
      <c r="F212" s="21"/>
      <c r="G212" s="21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2:55" ht="21">
      <c r="B213" s="74" t="s">
        <v>117</v>
      </c>
      <c r="C213" s="74"/>
      <c r="D213" s="75" t="s">
        <v>118</v>
      </c>
      <c r="E213" s="92">
        <v>30300</v>
      </c>
      <c r="F213" s="21"/>
      <c r="G213" s="21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2:55" ht="21">
      <c r="B214" s="74" t="s">
        <v>119</v>
      </c>
      <c r="C214" s="74"/>
      <c r="D214" s="75" t="s">
        <v>120</v>
      </c>
      <c r="E214" s="92">
        <v>166800</v>
      </c>
      <c r="F214" s="21"/>
      <c r="G214" s="21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2:55" ht="21">
      <c r="B215" s="74" t="s">
        <v>121</v>
      </c>
      <c r="C215" s="74"/>
      <c r="D215" s="75" t="s">
        <v>122</v>
      </c>
      <c r="E215" s="92">
        <v>106100</v>
      </c>
      <c r="F215" s="21"/>
      <c r="G215" s="21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2:55" ht="21">
      <c r="B216" s="74" t="s">
        <v>123</v>
      </c>
      <c r="C216" s="74"/>
      <c r="D216" s="75" t="s">
        <v>124</v>
      </c>
      <c r="E216" s="92">
        <v>101100</v>
      </c>
      <c r="F216" s="21"/>
      <c r="G216" s="21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2:55" ht="21">
      <c r="B217" s="74" t="s">
        <v>125</v>
      </c>
      <c r="C217" s="74"/>
      <c r="D217" s="75" t="s">
        <v>126</v>
      </c>
      <c r="E217" s="92">
        <v>141500</v>
      </c>
      <c r="F217" s="21"/>
      <c r="G217" s="21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2:55" ht="21">
      <c r="B218" s="74" t="s">
        <v>127</v>
      </c>
      <c r="C218" s="74"/>
      <c r="D218" s="75" t="s">
        <v>128</v>
      </c>
      <c r="E218" s="92">
        <v>20200</v>
      </c>
      <c r="F218" s="21"/>
      <c r="G218" s="21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2:55" ht="21">
      <c r="B219" s="74" t="s">
        <v>129</v>
      </c>
      <c r="C219" s="74"/>
      <c r="D219" s="75" t="s">
        <v>130</v>
      </c>
      <c r="E219" s="92">
        <v>126400</v>
      </c>
      <c r="F219" s="21"/>
      <c r="G219" s="21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2:55" ht="21">
      <c r="B220" s="74" t="s">
        <v>131</v>
      </c>
      <c r="C220" s="74"/>
      <c r="D220" s="75" t="s">
        <v>132</v>
      </c>
      <c r="E220" s="92">
        <v>176900</v>
      </c>
      <c r="F220" s="21"/>
      <c r="G220" s="21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2:55" ht="21">
      <c r="B221" s="74" t="s">
        <v>133</v>
      </c>
      <c r="C221" s="74"/>
      <c r="D221" s="75" t="s">
        <v>134</v>
      </c>
      <c r="E221" s="92">
        <v>15200</v>
      </c>
      <c r="F221" s="21"/>
      <c r="G221" s="21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2:55" ht="21">
      <c r="B222" s="74" t="s">
        <v>135</v>
      </c>
      <c r="C222" s="74"/>
      <c r="D222" s="75" t="s">
        <v>136</v>
      </c>
      <c r="E222" s="92">
        <v>15200</v>
      </c>
      <c r="F222" s="21"/>
      <c r="G222" s="21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2:55" ht="21">
      <c r="B223" s="74" t="s">
        <v>137</v>
      </c>
      <c r="C223" s="74"/>
      <c r="D223" s="75" t="s">
        <v>138</v>
      </c>
      <c r="E223" s="92">
        <v>90900</v>
      </c>
      <c r="F223" s="21"/>
      <c r="G223" s="21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2:55" ht="21">
      <c r="B224" s="74" t="s">
        <v>139</v>
      </c>
      <c r="C224" s="74"/>
      <c r="D224" s="75" t="s">
        <v>140</v>
      </c>
      <c r="E224" s="92">
        <v>15200</v>
      </c>
      <c r="F224" s="21"/>
      <c r="G224" s="21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2:55" ht="21">
      <c r="B225" s="74" t="s">
        <v>141</v>
      </c>
      <c r="C225" s="74"/>
      <c r="D225" s="75" t="s">
        <v>142</v>
      </c>
      <c r="E225" s="92">
        <v>10100</v>
      </c>
      <c r="F225" s="21"/>
      <c r="G225" s="21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2:55" ht="21">
      <c r="B226" s="74" t="s">
        <v>143</v>
      </c>
      <c r="C226" s="74"/>
      <c r="D226" s="75" t="s">
        <v>144</v>
      </c>
      <c r="E226" s="92">
        <v>262800</v>
      </c>
      <c r="F226" s="21"/>
      <c r="G226" s="21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2:55" ht="21">
      <c r="B227" s="74" t="s">
        <v>145</v>
      </c>
      <c r="C227" s="74"/>
      <c r="D227" s="75" t="s">
        <v>146</v>
      </c>
      <c r="E227" s="92">
        <v>25300</v>
      </c>
      <c r="F227" s="21"/>
      <c r="G227" s="21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2:55" ht="21">
      <c r="B228" s="74" t="s">
        <v>147</v>
      </c>
      <c r="C228" s="74"/>
      <c r="D228" s="75" t="s">
        <v>148</v>
      </c>
      <c r="E228" s="92">
        <v>55600</v>
      </c>
      <c r="F228" s="21"/>
      <c r="G228" s="21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2:55" ht="21">
      <c r="B229" s="74" t="s">
        <v>149</v>
      </c>
      <c r="C229" s="74"/>
      <c r="D229" s="75" t="s">
        <v>150</v>
      </c>
      <c r="E229" s="92">
        <v>70800</v>
      </c>
      <c r="F229" s="21"/>
      <c r="G229" s="21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2:55" ht="21">
      <c r="B230" s="74" t="s">
        <v>151</v>
      </c>
      <c r="C230" s="74"/>
      <c r="D230" s="75" t="s">
        <v>152</v>
      </c>
      <c r="E230" s="92">
        <v>15200</v>
      </c>
      <c r="F230" s="21"/>
      <c r="G230" s="21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2:55" ht="21">
      <c r="B231" s="74" t="s">
        <v>153</v>
      </c>
      <c r="C231" s="74"/>
      <c r="D231" s="75" t="s">
        <v>154</v>
      </c>
      <c r="E231" s="92">
        <v>85900</v>
      </c>
      <c r="F231" s="21"/>
      <c r="G231" s="21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2:55" ht="21">
      <c r="B232" s="74" t="s">
        <v>155</v>
      </c>
      <c r="C232" s="74"/>
      <c r="D232" s="75" t="s">
        <v>156</v>
      </c>
      <c r="E232" s="92">
        <v>121300</v>
      </c>
      <c r="F232" s="21"/>
      <c r="G232" s="21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2:55" ht="21">
      <c r="B233" s="74" t="s">
        <v>157</v>
      </c>
      <c r="C233" s="74"/>
      <c r="D233" s="75" t="s">
        <v>158</v>
      </c>
      <c r="E233" s="92">
        <v>313300</v>
      </c>
      <c r="F233" s="21"/>
      <c r="G233" s="21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2:55" ht="21">
      <c r="B234" s="74" t="s">
        <v>159</v>
      </c>
      <c r="C234" s="74"/>
      <c r="D234" s="75" t="s">
        <v>160</v>
      </c>
      <c r="E234" s="92">
        <v>222400</v>
      </c>
      <c r="F234" s="21"/>
      <c r="G234" s="21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2:55" ht="21">
      <c r="B235" s="74" t="s">
        <v>161</v>
      </c>
      <c r="C235" s="74"/>
      <c r="D235" s="75" t="s">
        <v>162</v>
      </c>
      <c r="E235" s="92">
        <v>96000</v>
      </c>
      <c r="F235" s="21"/>
      <c r="G235" s="21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2:55" ht="21">
      <c r="B236" s="74" t="s">
        <v>163</v>
      </c>
      <c r="C236" s="74"/>
      <c r="D236" s="75" t="s">
        <v>164</v>
      </c>
      <c r="E236" s="92">
        <v>10100</v>
      </c>
      <c r="F236" s="21"/>
      <c r="G236" s="21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2:55" ht="21">
      <c r="B237" s="74" t="s">
        <v>165</v>
      </c>
      <c r="C237" s="74"/>
      <c r="D237" s="75" t="s">
        <v>166</v>
      </c>
      <c r="E237" s="92">
        <v>96000</v>
      </c>
      <c r="F237" s="21"/>
      <c r="G237" s="21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2:55" ht="20.25">
      <c r="B238" s="129">
        <v>3719770</v>
      </c>
      <c r="C238" s="130">
        <v>9770</v>
      </c>
      <c r="D238" s="87" t="s">
        <v>203</v>
      </c>
      <c r="E238" s="93">
        <f>E239+E303+E367+E431+E495+E499</f>
        <v>7273600</v>
      </c>
      <c r="F238" s="17">
        <f>F239+F242+F244+F246+F251+F254+F256+F258+F260+F269+F271+F273+F276+F278+F281+F284+F286+F288+F290+F297+F299+F301+F303+F305+F307+F311+F313</f>
        <v>6234.13579</v>
      </c>
      <c r="G238" s="17">
        <f>G239+G242+G244+G246+G251+G254+G256+G260+G269+G271+G273+G276+G278+G281+G284+G286+G288+G290+G297+G299+G301+G303+G305+G307+G311+G313</f>
        <v>2495665.8642100003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2:55" s="7" customFormat="1" ht="36">
      <c r="B239" s="80"/>
      <c r="C239" s="80"/>
      <c r="D239" s="86" t="s">
        <v>183</v>
      </c>
      <c r="E239" s="99">
        <f>SUM(E240:E241)</f>
        <v>835400</v>
      </c>
      <c r="F239" s="10">
        <f>SUM(F240:F241)</f>
        <v>54</v>
      </c>
      <c r="G239" s="10">
        <f>SUM(G240:G241)</f>
        <v>835346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6"/>
      <c r="AZ239" s="23"/>
      <c r="BA239" s="23"/>
      <c r="BB239" s="23"/>
      <c r="BC239" s="23"/>
    </row>
    <row r="240" spans="2:55" ht="21">
      <c r="B240" s="72" t="s">
        <v>41</v>
      </c>
      <c r="C240" s="72"/>
      <c r="D240" s="73" t="s">
        <v>42</v>
      </c>
      <c r="E240" s="94">
        <f>SUM(E241:E302)</f>
        <v>835400</v>
      </c>
      <c r="F240" s="21">
        <f>SUM(H240:BC240)</f>
        <v>50</v>
      </c>
      <c r="G240" s="21">
        <f>E240-F240</f>
        <v>835350</v>
      </c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28">
        <v>50</v>
      </c>
      <c r="AY240" s="23"/>
      <c r="AZ240" s="6"/>
      <c r="BA240" s="6"/>
      <c r="BB240" s="6"/>
      <c r="BC240" s="6"/>
    </row>
    <row r="241" spans="2:55" ht="21" hidden="1">
      <c r="B241" s="74" t="s">
        <v>43</v>
      </c>
      <c r="C241" s="74"/>
      <c r="D241" s="75" t="s">
        <v>44</v>
      </c>
      <c r="E241" s="92"/>
      <c r="F241" s="21">
        <f>SUM(H241:BC241)</f>
        <v>4</v>
      </c>
      <c r="G241" s="21">
        <f>E241-F241</f>
        <v>-4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28">
        <v>4</v>
      </c>
      <c r="AY241" s="6"/>
      <c r="AZ241" s="6"/>
      <c r="BA241" s="6"/>
      <c r="BB241" s="6"/>
      <c r="BC241" s="6"/>
    </row>
    <row r="242" spans="2:55" ht="20.25" hidden="1">
      <c r="B242" s="74" t="s">
        <v>45</v>
      </c>
      <c r="C242" s="74"/>
      <c r="D242" s="75" t="s">
        <v>46</v>
      </c>
      <c r="E242" s="92"/>
      <c r="F242" s="10">
        <f>SUM(F243:F243)</f>
        <v>100</v>
      </c>
      <c r="G242" s="10">
        <f>SUM(G243:G243)</f>
        <v>-100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2:55" ht="21" customHeight="1" hidden="1">
      <c r="B243" s="74" t="s">
        <v>47</v>
      </c>
      <c r="C243" s="74"/>
      <c r="D243" s="75" t="s">
        <v>48</v>
      </c>
      <c r="E243" s="92"/>
      <c r="F243" s="21">
        <f>SUM(H243:BC243)</f>
        <v>100</v>
      </c>
      <c r="G243" s="21">
        <f aca="true" t="shared" si="2" ref="G243:G315">E243-F243</f>
        <v>-100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6"/>
      <c r="AM243" s="6"/>
      <c r="AN243" s="6"/>
      <c r="AO243" s="6"/>
      <c r="AP243" s="6"/>
      <c r="AQ243" s="6"/>
      <c r="AR243" s="6"/>
      <c r="AS243" s="28">
        <v>100</v>
      </c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2:55" ht="20.25" hidden="1">
      <c r="B244" s="74" t="s">
        <v>49</v>
      </c>
      <c r="C244" s="74"/>
      <c r="D244" s="75" t="s">
        <v>50</v>
      </c>
      <c r="E244" s="92"/>
      <c r="F244" s="10">
        <f>SUM(F245:F245)</f>
        <v>118.643</v>
      </c>
      <c r="G244" s="10">
        <f>SUM(G245:G245)</f>
        <v>15481.357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2:55" ht="21">
      <c r="B245" s="74" t="s">
        <v>51</v>
      </c>
      <c r="C245" s="74"/>
      <c r="D245" s="75" t="s">
        <v>52</v>
      </c>
      <c r="E245" s="92">
        <v>15600</v>
      </c>
      <c r="F245" s="21">
        <f>SUM(H245:BC245)</f>
        <v>118.643</v>
      </c>
      <c r="G245" s="21">
        <f t="shared" si="2"/>
        <v>15481.357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27">
        <v>118.643</v>
      </c>
      <c r="BB245" s="6"/>
      <c r="BC245" s="6"/>
    </row>
    <row r="246" spans="2:55" ht="20.25" hidden="1">
      <c r="B246" s="74" t="s">
        <v>53</v>
      </c>
      <c r="C246" s="74"/>
      <c r="D246" s="75" t="s">
        <v>54</v>
      </c>
      <c r="E246" s="92"/>
      <c r="F246" s="10">
        <f>SUM(F247:F250)</f>
        <v>325</v>
      </c>
      <c r="G246" s="10">
        <f>SUM(G247:G250)</f>
        <v>-325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2:55" ht="21" hidden="1">
      <c r="B247" s="74" t="s">
        <v>55</v>
      </c>
      <c r="C247" s="74"/>
      <c r="D247" s="75" t="s">
        <v>56</v>
      </c>
      <c r="E247" s="92"/>
      <c r="F247" s="21">
        <f>SUM(H247:BC247)</f>
        <v>130</v>
      </c>
      <c r="G247" s="21">
        <f t="shared" si="2"/>
        <v>-130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>
        <v>130</v>
      </c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2:55" ht="21" hidden="1">
      <c r="B248" s="74" t="s">
        <v>57</v>
      </c>
      <c r="C248" s="74"/>
      <c r="D248" s="75" t="s">
        <v>58</v>
      </c>
      <c r="E248" s="92"/>
      <c r="F248" s="21">
        <f>SUM(H248:BC248)</f>
        <v>0</v>
      </c>
      <c r="G248" s="21">
        <f t="shared" si="2"/>
        <v>0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2:55" ht="21" hidden="1">
      <c r="B249" s="74" t="s">
        <v>59</v>
      </c>
      <c r="C249" s="74"/>
      <c r="D249" s="75" t="s">
        <v>60</v>
      </c>
      <c r="E249" s="92"/>
      <c r="F249" s="21">
        <f>SUM(H249:BC249)</f>
        <v>0</v>
      </c>
      <c r="G249" s="21">
        <f t="shared" si="2"/>
        <v>0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2:55" ht="21" hidden="1">
      <c r="B250" s="74" t="s">
        <v>61</v>
      </c>
      <c r="C250" s="74"/>
      <c r="D250" s="75" t="s">
        <v>62</v>
      </c>
      <c r="E250" s="92"/>
      <c r="F250" s="21">
        <f>SUM(H250:BC250)</f>
        <v>195</v>
      </c>
      <c r="G250" s="21">
        <f t="shared" si="2"/>
        <v>-195</v>
      </c>
      <c r="H250" s="35"/>
      <c r="I250" s="35"/>
      <c r="J250" s="35"/>
      <c r="K250" s="35"/>
      <c r="L250" s="35"/>
      <c r="M250" s="35"/>
      <c r="N250" s="35"/>
      <c r="O250" s="35">
        <v>195</v>
      </c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2:55" ht="20.25" hidden="1">
      <c r="B251" s="74" t="s">
        <v>63</v>
      </c>
      <c r="C251" s="74"/>
      <c r="D251" s="75" t="s">
        <v>64</v>
      </c>
      <c r="E251" s="92"/>
      <c r="F251" s="10">
        <f>F252+F253</f>
        <v>215</v>
      </c>
      <c r="G251" s="10">
        <f>G252+G253</f>
        <v>-215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2:55" ht="21" hidden="1">
      <c r="B252" s="74" t="s">
        <v>65</v>
      </c>
      <c r="C252" s="74"/>
      <c r="D252" s="75" t="s">
        <v>66</v>
      </c>
      <c r="E252" s="92"/>
      <c r="F252" s="21">
        <f>SUM(H252:BC252)</f>
        <v>65</v>
      </c>
      <c r="G252" s="21">
        <f t="shared" si="2"/>
        <v>-65</v>
      </c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28">
        <v>65</v>
      </c>
      <c r="BA252" s="6"/>
      <c r="BB252" s="6"/>
      <c r="BC252" s="6"/>
    </row>
    <row r="253" spans="2:55" ht="19.5" customHeight="1" hidden="1">
      <c r="B253" s="74" t="s">
        <v>67</v>
      </c>
      <c r="C253" s="74"/>
      <c r="D253" s="75" t="s">
        <v>68</v>
      </c>
      <c r="E253" s="92"/>
      <c r="F253" s="21">
        <f>SUM(H253:BC253)</f>
        <v>150</v>
      </c>
      <c r="G253" s="21">
        <f t="shared" si="2"/>
        <v>-150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28">
        <v>150</v>
      </c>
      <c r="BA253" s="6"/>
      <c r="BB253" s="6"/>
      <c r="BC253" s="6"/>
    </row>
    <row r="254" spans="2:55" ht="20.25" hidden="1">
      <c r="B254" s="74" t="s">
        <v>69</v>
      </c>
      <c r="C254" s="74"/>
      <c r="D254" s="75" t="s">
        <v>70</v>
      </c>
      <c r="E254" s="92"/>
      <c r="F254" s="13">
        <f>F255</f>
        <v>250</v>
      </c>
      <c r="G254" s="13">
        <f>G255</f>
        <v>-250</v>
      </c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2:55" ht="21" hidden="1">
      <c r="B255" s="74" t="s">
        <v>71</v>
      </c>
      <c r="C255" s="74"/>
      <c r="D255" s="75" t="s">
        <v>72</v>
      </c>
      <c r="E255" s="92"/>
      <c r="F255" s="21">
        <f>SUM(H255:BC255)</f>
        <v>250</v>
      </c>
      <c r="G255" s="21">
        <f t="shared" si="2"/>
        <v>-250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6"/>
      <c r="AM255" s="6"/>
      <c r="AN255" s="6"/>
      <c r="AO255" s="6"/>
      <c r="AP255" s="6"/>
      <c r="AQ255" s="6"/>
      <c r="AR255" s="6"/>
      <c r="AS255" s="6"/>
      <c r="AT255" s="6"/>
      <c r="AU255" s="28">
        <v>250</v>
      </c>
      <c r="AV255" s="6"/>
      <c r="AW255" s="6"/>
      <c r="AX255" s="6"/>
      <c r="AY255" s="6"/>
      <c r="AZ255" s="6"/>
      <c r="BA255" s="6"/>
      <c r="BB255" s="6"/>
      <c r="BC255" s="6"/>
    </row>
    <row r="256" spans="2:55" ht="20.25" hidden="1">
      <c r="B256" s="74" t="s">
        <v>73</v>
      </c>
      <c r="C256" s="74"/>
      <c r="D256" s="75" t="s">
        <v>74</v>
      </c>
      <c r="E256" s="92"/>
      <c r="F256" s="13">
        <f>SUM(F257)</f>
        <v>82.5</v>
      </c>
      <c r="G256" s="13">
        <f>SUM(G257)</f>
        <v>-82.5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2:55" ht="21" hidden="1">
      <c r="B257" s="74" t="s">
        <v>75</v>
      </c>
      <c r="C257" s="74"/>
      <c r="D257" s="75" t="s">
        <v>76</v>
      </c>
      <c r="E257" s="92"/>
      <c r="F257" s="21">
        <f>SUM(H257:BC257)</f>
        <v>82.5</v>
      </c>
      <c r="G257" s="21">
        <f t="shared" si="2"/>
        <v>-82.5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>
        <v>82.5</v>
      </c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2:55" ht="21" hidden="1">
      <c r="B258" s="74" t="s">
        <v>77</v>
      </c>
      <c r="C258" s="74"/>
      <c r="D258" s="75" t="s">
        <v>78</v>
      </c>
      <c r="E258" s="92"/>
      <c r="F258" s="13">
        <f>F259</f>
        <v>0</v>
      </c>
      <c r="G258" s="13">
        <f>G259</f>
        <v>0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2:55" ht="21" hidden="1">
      <c r="B259" s="74" t="s">
        <v>79</v>
      </c>
      <c r="C259" s="74"/>
      <c r="D259" s="75" t="s">
        <v>80</v>
      </c>
      <c r="E259" s="92"/>
      <c r="F259" s="21">
        <f>SUM(H259:BC259)</f>
        <v>0</v>
      </c>
      <c r="G259" s="21">
        <f t="shared" si="2"/>
        <v>0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2:55" ht="20.25" hidden="1">
      <c r="B260" s="74" t="s">
        <v>81</v>
      </c>
      <c r="C260" s="74"/>
      <c r="D260" s="75" t="s">
        <v>82</v>
      </c>
      <c r="E260" s="92"/>
      <c r="F260" s="13">
        <f>SUM(F261:F268)</f>
        <v>440</v>
      </c>
      <c r="G260" s="13">
        <f>SUM(G261:G268)</f>
        <v>-440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2:55" ht="24" customHeight="1" hidden="1">
      <c r="B261" s="74" t="s">
        <v>83</v>
      </c>
      <c r="C261" s="74"/>
      <c r="D261" s="75" t="s">
        <v>84</v>
      </c>
      <c r="E261" s="92"/>
      <c r="F261" s="21">
        <f aca="true" t="shared" si="3" ref="F261:F268">SUM(H261:BC261)</f>
        <v>130</v>
      </c>
      <c r="G261" s="21">
        <f t="shared" si="2"/>
        <v>-130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6">
        <v>130</v>
      </c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2:55" ht="21" hidden="1">
      <c r="B262" s="74" t="s">
        <v>85</v>
      </c>
      <c r="C262" s="74"/>
      <c r="D262" s="75" t="s">
        <v>86</v>
      </c>
      <c r="E262" s="92"/>
      <c r="F262" s="21">
        <f t="shared" si="3"/>
        <v>130</v>
      </c>
      <c r="G262" s="21">
        <f t="shared" si="2"/>
        <v>-130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6"/>
      <c r="AM262" s="6"/>
      <c r="AN262" s="6"/>
      <c r="AO262" s="6"/>
      <c r="AP262" s="6"/>
      <c r="AQ262" s="6"/>
      <c r="AR262" s="6"/>
      <c r="AS262" s="6"/>
      <c r="AT262" s="6"/>
      <c r="AU262" s="28">
        <v>130</v>
      </c>
      <c r="AV262" s="6"/>
      <c r="AW262" s="6"/>
      <c r="AX262" s="6"/>
      <c r="AY262" s="6"/>
      <c r="AZ262" s="6"/>
      <c r="BA262" s="6"/>
      <c r="BB262" s="6"/>
      <c r="BC262" s="6"/>
    </row>
    <row r="263" spans="2:55" ht="21" hidden="1">
      <c r="B263" s="74" t="s">
        <v>87</v>
      </c>
      <c r="C263" s="74"/>
      <c r="D263" s="75" t="s">
        <v>88</v>
      </c>
      <c r="E263" s="92"/>
      <c r="F263" s="21">
        <f t="shared" si="3"/>
        <v>130</v>
      </c>
      <c r="G263" s="21">
        <f t="shared" si="2"/>
        <v>-130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6"/>
      <c r="AM263" s="6"/>
      <c r="AN263" s="6"/>
      <c r="AO263" s="6"/>
      <c r="AP263" s="28">
        <v>130</v>
      </c>
      <c r="AQ263" s="28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2:55" ht="21" hidden="1">
      <c r="B264" s="74" t="s">
        <v>89</v>
      </c>
      <c r="C264" s="74"/>
      <c r="D264" s="75" t="s">
        <v>90</v>
      </c>
      <c r="E264" s="92"/>
      <c r="F264" s="21">
        <f t="shared" si="3"/>
        <v>50</v>
      </c>
      <c r="G264" s="21">
        <f t="shared" si="2"/>
        <v>-50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6">
        <v>50</v>
      </c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:55" ht="21" hidden="1">
      <c r="A265" s="64"/>
      <c r="B265" s="74" t="s">
        <v>91</v>
      </c>
      <c r="C265" s="74"/>
      <c r="D265" s="75" t="s">
        <v>92</v>
      </c>
      <c r="E265" s="92"/>
      <c r="F265" s="21">
        <f t="shared" si="3"/>
        <v>0</v>
      </c>
      <c r="G265" s="21">
        <f t="shared" si="2"/>
        <v>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:55" ht="21" hidden="1">
      <c r="A266" s="64"/>
      <c r="B266" s="74" t="s">
        <v>93</v>
      </c>
      <c r="C266" s="74"/>
      <c r="D266" s="75" t="s">
        <v>94</v>
      </c>
      <c r="E266" s="92"/>
      <c r="F266" s="21">
        <f t="shared" si="3"/>
        <v>0</v>
      </c>
      <c r="G266" s="21">
        <f t="shared" si="2"/>
        <v>0</v>
      </c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:55" ht="23.25" customHeight="1" hidden="1">
      <c r="A267" s="64"/>
      <c r="B267" s="74" t="s">
        <v>95</v>
      </c>
      <c r="C267" s="74"/>
      <c r="D267" s="75" t="s">
        <v>96</v>
      </c>
      <c r="E267" s="92"/>
      <c r="F267" s="21">
        <f t="shared" si="3"/>
        <v>0</v>
      </c>
      <c r="G267" s="21">
        <f t="shared" si="2"/>
        <v>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2:55" ht="21" customHeight="1" hidden="1">
      <c r="B268" s="74" t="s">
        <v>97</v>
      </c>
      <c r="C268" s="74"/>
      <c r="D268" s="75" t="s">
        <v>98</v>
      </c>
      <c r="E268" s="92"/>
      <c r="F268" s="21">
        <f t="shared" si="3"/>
        <v>0</v>
      </c>
      <c r="G268" s="21">
        <f t="shared" si="2"/>
        <v>0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2:55" ht="20.25" hidden="1">
      <c r="B269" s="74" t="s">
        <v>99</v>
      </c>
      <c r="C269" s="74"/>
      <c r="D269" s="75" t="s">
        <v>100</v>
      </c>
      <c r="E269" s="92"/>
      <c r="F269" s="13">
        <f>SUM(F270:F270)</f>
        <v>650</v>
      </c>
      <c r="G269" s="13">
        <f>SUM(G270:G270)</f>
        <v>89950</v>
      </c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2:55" ht="24" customHeight="1">
      <c r="B270" s="74" t="s">
        <v>101</v>
      </c>
      <c r="C270" s="74"/>
      <c r="D270" s="75" t="s">
        <v>102</v>
      </c>
      <c r="E270" s="92">
        <v>90600</v>
      </c>
      <c r="F270" s="21">
        <f>SUM(H270:BC270)</f>
        <v>650</v>
      </c>
      <c r="G270" s="21">
        <f t="shared" si="2"/>
        <v>89950</v>
      </c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>
        <v>455</v>
      </c>
      <c r="W270" s="35"/>
      <c r="X270" s="35"/>
      <c r="Y270" s="35"/>
      <c r="Z270" s="35"/>
      <c r="AA270" s="35"/>
      <c r="AB270" s="35">
        <v>195</v>
      </c>
      <c r="AC270" s="35"/>
      <c r="AD270" s="35"/>
      <c r="AE270" s="35"/>
      <c r="AF270" s="35"/>
      <c r="AG270" s="35"/>
      <c r="AH270" s="35"/>
      <c r="AI270" s="35"/>
      <c r="AJ270" s="35"/>
      <c r="AK270" s="35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2:55" ht="20.25">
      <c r="B271" s="74" t="s">
        <v>103</v>
      </c>
      <c r="C271" s="74"/>
      <c r="D271" s="75" t="s">
        <v>104</v>
      </c>
      <c r="E271" s="92">
        <v>111600</v>
      </c>
      <c r="F271" s="13">
        <f>SUM(F272:F272)</f>
        <v>100</v>
      </c>
      <c r="G271" s="13">
        <f>SUM(G272:G272)</f>
        <v>20500</v>
      </c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2:55" ht="21">
      <c r="B272" s="74" t="s">
        <v>105</v>
      </c>
      <c r="C272" s="74"/>
      <c r="D272" s="75" t="s">
        <v>106</v>
      </c>
      <c r="E272" s="92">
        <v>20600</v>
      </c>
      <c r="F272" s="21">
        <f>SUM(H272:BC272)</f>
        <v>100</v>
      </c>
      <c r="G272" s="21">
        <f t="shared" si="2"/>
        <v>20500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>
        <v>100</v>
      </c>
      <c r="AG272" s="35"/>
      <c r="AH272" s="35"/>
      <c r="AI272" s="35"/>
      <c r="AJ272" s="35"/>
      <c r="AK272" s="35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2:55" ht="20.25">
      <c r="B273" s="74" t="s">
        <v>107</v>
      </c>
      <c r="C273" s="74"/>
      <c r="D273" s="75" t="s">
        <v>108</v>
      </c>
      <c r="E273" s="92">
        <v>160200</v>
      </c>
      <c r="F273" s="13">
        <f>SUM(F274:F275)</f>
        <v>219.014</v>
      </c>
      <c r="G273" s="13">
        <f>SUM(G274:G275)</f>
        <v>-219.014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2:55" ht="21" hidden="1">
      <c r="B274" s="74" t="s">
        <v>109</v>
      </c>
      <c r="C274" s="74"/>
      <c r="D274" s="75" t="s">
        <v>110</v>
      </c>
      <c r="E274" s="92"/>
      <c r="F274" s="21">
        <f>SUM(H274:BC274)</f>
        <v>154.014</v>
      </c>
      <c r="G274" s="21">
        <f t="shared" si="2"/>
        <v>-154.014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28"/>
      <c r="AW274" s="6"/>
      <c r="AX274" s="6"/>
      <c r="AY274" s="6"/>
      <c r="AZ274" s="6"/>
      <c r="BA274" s="6"/>
      <c r="BB274" s="6"/>
      <c r="BC274" s="26">
        <v>154.014</v>
      </c>
    </row>
    <row r="275" spans="2:55" ht="24" customHeight="1" hidden="1">
      <c r="B275" s="74" t="s">
        <v>111</v>
      </c>
      <c r="C275" s="74"/>
      <c r="D275" s="75" t="s">
        <v>112</v>
      </c>
      <c r="E275" s="92"/>
      <c r="F275" s="21">
        <f>SUM(H275:BC275)</f>
        <v>65</v>
      </c>
      <c r="G275" s="21">
        <f t="shared" si="2"/>
        <v>-65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28">
        <v>65</v>
      </c>
      <c r="AW275" s="6"/>
      <c r="AX275" s="6"/>
      <c r="AY275" s="6"/>
      <c r="AZ275" s="6"/>
      <c r="BA275" s="6"/>
      <c r="BB275" s="6"/>
      <c r="BC275" s="6"/>
    </row>
    <row r="276" spans="2:55" ht="20.25" hidden="1">
      <c r="B276" s="74" t="s">
        <v>113</v>
      </c>
      <c r="C276" s="74"/>
      <c r="D276" s="75" t="s">
        <v>114</v>
      </c>
      <c r="E276" s="92"/>
      <c r="F276" s="10">
        <f>F277</f>
        <v>89.99895</v>
      </c>
      <c r="G276" s="10">
        <f>G277</f>
        <v>-89.99895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2:55" ht="21" hidden="1">
      <c r="B277" s="74" t="s">
        <v>115</v>
      </c>
      <c r="C277" s="74"/>
      <c r="D277" s="75" t="s">
        <v>116</v>
      </c>
      <c r="E277" s="92"/>
      <c r="F277" s="21">
        <f>SUM(H277:BC277)</f>
        <v>89.99895</v>
      </c>
      <c r="G277" s="21">
        <f t="shared" si="2"/>
        <v>-89.99895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45">
        <v>89.99895</v>
      </c>
      <c r="AJ277" s="45"/>
      <c r="AK277" s="35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2:55" ht="20.25" hidden="1">
      <c r="B278" s="74" t="s">
        <v>117</v>
      </c>
      <c r="C278" s="74"/>
      <c r="D278" s="75" t="s">
        <v>118</v>
      </c>
      <c r="E278" s="92"/>
      <c r="F278" s="10">
        <f>SUM(F279:F280)</f>
        <v>122.13484</v>
      </c>
      <c r="G278" s="10">
        <f>SUM(G279:G280)</f>
        <v>33877.86516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2:55" ht="21">
      <c r="B279" s="74" t="s">
        <v>119</v>
      </c>
      <c r="C279" s="74"/>
      <c r="D279" s="75" t="s">
        <v>120</v>
      </c>
      <c r="E279" s="92">
        <v>20000</v>
      </c>
      <c r="F279" s="21">
        <f>SUM(H279:BC279)</f>
        <v>0</v>
      </c>
      <c r="G279" s="21">
        <f t="shared" si="2"/>
        <v>20000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2:55" ht="21">
      <c r="B280" s="74" t="s">
        <v>121</v>
      </c>
      <c r="C280" s="74"/>
      <c r="D280" s="75" t="s">
        <v>122</v>
      </c>
      <c r="E280" s="92">
        <v>14000</v>
      </c>
      <c r="F280" s="21">
        <f>SUM(H280:BC280)</f>
        <v>122.13484</v>
      </c>
      <c r="G280" s="21">
        <f t="shared" si="2"/>
        <v>13877.86516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6">
        <v>1.69063</v>
      </c>
      <c r="AM280" s="6"/>
      <c r="AN280" s="6"/>
      <c r="AO280" s="6"/>
      <c r="AP280" s="41">
        <v>120.44421</v>
      </c>
      <c r="AQ280" s="41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2:55" ht="20.25">
      <c r="B281" s="74" t="s">
        <v>123</v>
      </c>
      <c r="C281" s="74"/>
      <c r="D281" s="75" t="s">
        <v>124</v>
      </c>
      <c r="E281" s="92">
        <v>58100</v>
      </c>
      <c r="F281" s="13">
        <f>SUM(F282:F283)</f>
        <v>250</v>
      </c>
      <c r="G281" s="13">
        <f>SUM(G282:G283)</f>
        <v>9350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2:55" ht="21">
      <c r="B282" s="74" t="s">
        <v>125</v>
      </c>
      <c r="C282" s="74"/>
      <c r="D282" s="75" t="s">
        <v>126</v>
      </c>
      <c r="E282" s="92">
        <v>9600</v>
      </c>
      <c r="F282" s="21">
        <f>SUM(H282:BC282)</f>
        <v>250</v>
      </c>
      <c r="G282" s="21">
        <f t="shared" si="2"/>
        <v>9350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44">
        <v>250</v>
      </c>
      <c r="AJ282" s="44"/>
      <c r="AK282" s="35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:55" s="5" customFormat="1" ht="21" hidden="1">
      <c r="A283" s="68"/>
      <c r="B283" s="74" t="s">
        <v>127</v>
      </c>
      <c r="C283" s="74"/>
      <c r="D283" s="75" t="s">
        <v>128</v>
      </c>
      <c r="E283" s="92"/>
      <c r="F283" s="21">
        <f>SUM(H283:BC283)</f>
        <v>0</v>
      </c>
      <c r="G283" s="21">
        <f t="shared" si="2"/>
        <v>0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6"/>
      <c r="AZ283" s="24"/>
      <c r="BA283" s="24"/>
      <c r="BB283" s="24"/>
      <c r="BC283" s="24"/>
    </row>
    <row r="284" spans="2:55" s="5" customFormat="1" ht="20.25">
      <c r="B284" s="74" t="s">
        <v>129</v>
      </c>
      <c r="C284" s="74"/>
      <c r="D284" s="75" t="s">
        <v>130</v>
      </c>
      <c r="E284" s="92">
        <v>57100</v>
      </c>
      <c r="F284" s="13">
        <f>F285</f>
        <v>100</v>
      </c>
      <c r="G284" s="13">
        <f>G285</f>
        <v>23600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</row>
    <row r="285" spans="2:55" s="5" customFormat="1" ht="21">
      <c r="B285" s="74" t="s">
        <v>131</v>
      </c>
      <c r="C285" s="74"/>
      <c r="D285" s="75" t="s">
        <v>132</v>
      </c>
      <c r="E285" s="92">
        <v>23700</v>
      </c>
      <c r="F285" s="21">
        <f>SUM(H285:BC285)</f>
        <v>100</v>
      </c>
      <c r="G285" s="21">
        <f t="shared" si="2"/>
        <v>23600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9">
        <v>100</v>
      </c>
      <c r="AZ285" s="24"/>
      <c r="BA285" s="24"/>
      <c r="BB285" s="24"/>
      <c r="BC285" s="24"/>
    </row>
    <row r="286" spans="2:55" s="5" customFormat="1" ht="20.25" hidden="1">
      <c r="B286" s="74" t="s">
        <v>133</v>
      </c>
      <c r="C286" s="74"/>
      <c r="D286" s="75" t="s">
        <v>134</v>
      </c>
      <c r="E286" s="92"/>
      <c r="F286" s="13">
        <f>F287</f>
        <v>85</v>
      </c>
      <c r="G286" s="13">
        <f>G287</f>
        <v>-85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9"/>
      <c r="AZ286" s="24"/>
      <c r="BA286" s="24"/>
      <c r="BB286" s="24"/>
      <c r="BC286" s="24"/>
    </row>
    <row r="287" spans="2:55" s="5" customFormat="1" ht="22.5" customHeight="1" hidden="1">
      <c r="B287" s="74" t="s">
        <v>135</v>
      </c>
      <c r="C287" s="74"/>
      <c r="D287" s="75" t="s">
        <v>136</v>
      </c>
      <c r="E287" s="92"/>
      <c r="F287" s="21">
        <f>SUM(H287:BC287)</f>
        <v>85</v>
      </c>
      <c r="G287" s="21">
        <f t="shared" si="2"/>
        <v>-85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24"/>
      <c r="AM287" s="24"/>
      <c r="AN287" s="24"/>
      <c r="AO287" s="24"/>
      <c r="AP287" s="29">
        <v>85</v>
      </c>
      <c r="AQ287" s="29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</row>
    <row r="288" spans="2:55" s="5" customFormat="1" ht="20.25">
      <c r="B288" s="74" t="s">
        <v>137</v>
      </c>
      <c r="C288" s="74"/>
      <c r="D288" s="75" t="s">
        <v>138</v>
      </c>
      <c r="E288" s="92">
        <v>55200</v>
      </c>
      <c r="F288" s="13">
        <f>SUM(F289:F289)</f>
        <v>200</v>
      </c>
      <c r="G288" s="13">
        <f>SUM(G289:G289)</f>
        <v>-200</v>
      </c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</row>
    <row r="289" spans="2:55" s="5" customFormat="1" ht="21" hidden="1">
      <c r="B289" s="74" t="s">
        <v>139</v>
      </c>
      <c r="C289" s="74"/>
      <c r="D289" s="75" t="s">
        <v>140</v>
      </c>
      <c r="E289" s="92"/>
      <c r="F289" s="21">
        <f>SUM(H289:BC289)</f>
        <v>200</v>
      </c>
      <c r="G289" s="21">
        <f t="shared" si="2"/>
        <v>-200</v>
      </c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24"/>
      <c r="AM289" s="24"/>
      <c r="AN289" s="24"/>
      <c r="AO289" s="29">
        <v>200</v>
      </c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</row>
    <row r="290" spans="2:55" ht="20.25" hidden="1">
      <c r="B290" s="74" t="s">
        <v>141</v>
      </c>
      <c r="C290" s="74"/>
      <c r="D290" s="75" t="s">
        <v>142</v>
      </c>
      <c r="E290" s="92"/>
      <c r="F290" s="13">
        <f>SUM(F291:F296)</f>
        <v>1313.845</v>
      </c>
      <c r="G290" s="13">
        <f>SUM(G291:G296)</f>
        <v>68986.155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24"/>
      <c r="AZ290" s="6"/>
      <c r="BA290" s="6"/>
      <c r="BB290" s="6"/>
      <c r="BC290" s="6"/>
    </row>
    <row r="291" spans="2:55" ht="21">
      <c r="B291" s="74" t="s">
        <v>143</v>
      </c>
      <c r="C291" s="74"/>
      <c r="D291" s="75" t="s">
        <v>144</v>
      </c>
      <c r="E291" s="92">
        <v>50100</v>
      </c>
      <c r="F291" s="21">
        <f aca="true" t="shared" si="4" ref="F291:F296">SUM(H291:BC291)</f>
        <v>490</v>
      </c>
      <c r="G291" s="21">
        <f t="shared" si="2"/>
        <v>49610</v>
      </c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28">
        <v>343</v>
      </c>
      <c r="AW291" s="28">
        <v>147</v>
      </c>
      <c r="AX291" s="6"/>
      <c r="AY291" s="6"/>
      <c r="AZ291" s="6"/>
      <c r="BA291" s="6"/>
      <c r="BB291" s="6"/>
      <c r="BC291" s="6"/>
    </row>
    <row r="292" spans="2:55" ht="21" hidden="1">
      <c r="B292" s="74" t="s">
        <v>145</v>
      </c>
      <c r="C292" s="74"/>
      <c r="D292" s="75" t="s">
        <v>146</v>
      </c>
      <c r="E292" s="92"/>
      <c r="F292" s="21">
        <f t="shared" si="4"/>
        <v>310</v>
      </c>
      <c r="G292" s="21">
        <f t="shared" si="2"/>
        <v>-310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6">
        <v>200</v>
      </c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28">
        <v>110</v>
      </c>
      <c r="AX292" s="6"/>
      <c r="AY292" s="6"/>
      <c r="AZ292" s="6"/>
      <c r="BA292" s="6"/>
      <c r="BB292" s="6"/>
      <c r="BC292" s="6"/>
    </row>
    <row r="293" spans="2:55" ht="21" hidden="1">
      <c r="B293" s="74" t="s">
        <v>147</v>
      </c>
      <c r="C293" s="74"/>
      <c r="D293" s="75" t="s">
        <v>148</v>
      </c>
      <c r="E293" s="92"/>
      <c r="F293" s="21">
        <f t="shared" si="4"/>
        <v>85</v>
      </c>
      <c r="G293" s="21">
        <f t="shared" si="2"/>
        <v>-85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>
        <v>85</v>
      </c>
      <c r="AC293" s="35"/>
      <c r="AD293" s="35"/>
      <c r="AE293" s="35"/>
      <c r="AF293" s="35"/>
      <c r="AG293" s="35"/>
      <c r="AH293" s="35"/>
      <c r="AI293" s="35"/>
      <c r="AJ293" s="35"/>
      <c r="AK293" s="35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2:55" ht="21" hidden="1">
      <c r="B294" s="74" t="s">
        <v>149</v>
      </c>
      <c r="C294" s="74"/>
      <c r="D294" s="75" t="s">
        <v>150</v>
      </c>
      <c r="E294" s="92"/>
      <c r="F294" s="21">
        <f t="shared" si="4"/>
        <v>0</v>
      </c>
      <c r="G294" s="21">
        <f t="shared" si="2"/>
        <v>0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2:55" ht="24.75" customHeight="1" hidden="1">
      <c r="B295" s="74" t="s">
        <v>151</v>
      </c>
      <c r="C295" s="74"/>
      <c r="D295" s="75" t="s">
        <v>152</v>
      </c>
      <c r="E295" s="92"/>
      <c r="F295" s="21">
        <f t="shared" si="4"/>
        <v>428.845</v>
      </c>
      <c r="G295" s="21">
        <f t="shared" si="2"/>
        <v>-428.845</v>
      </c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6"/>
      <c r="AM295" s="6"/>
      <c r="AN295" s="6"/>
      <c r="AO295" s="6">
        <v>298.845</v>
      </c>
      <c r="AP295" s="28">
        <v>130</v>
      </c>
      <c r="AQ295" s="28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2:55" ht="21">
      <c r="B296" s="74" t="s">
        <v>153</v>
      </c>
      <c r="C296" s="74"/>
      <c r="D296" s="75" t="s">
        <v>154</v>
      </c>
      <c r="E296" s="92">
        <v>20200</v>
      </c>
      <c r="F296" s="21">
        <f t="shared" si="4"/>
        <v>0</v>
      </c>
      <c r="G296" s="21">
        <f t="shared" si="2"/>
        <v>20200</v>
      </c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2:55" ht="20.25">
      <c r="B297" s="74" t="s">
        <v>155</v>
      </c>
      <c r="C297" s="74"/>
      <c r="D297" s="75" t="s">
        <v>156</v>
      </c>
      <c r="E297" s="92">
        <v>50300</v>
      </c>
      <c r="F297" s="13">
        <f>F298</f>
        <v>150</v>
      </c>
      <c r="G297" s="13">
        <f>G298</f>
        <v>15450</v>
      </c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2:55" s="5" customFormat="1" ht="21">
      <c r="B298" s="74" t="s">
        <v>157</v>
      </c>
      <c r="C298" s="74"/>
      <c r="D298" s="75" t="s">
        <v>158</v>
      </c>
      <c r="E298" s="92">
        <v>15600</v>
      </c>
      <c r="F298" s="21">
        <f>SUM(H298:BC298)</f>
        <v>150</v>
      </c>
      <c r="G298" s="21">
        <f t="shared" si="2"/>
        <v>15450</v>
      </c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6"/>
      <c r="AZ298" s="29">
        <v>150</v>
      </c>
      <c r="BA298" s="24"/>
      <c r="BB298" s="24"/>
      <c r="BC298" s="24"/>
    </row>
    <row r="299" spans="2:55" ht="20.25" hidden="1">
      <c r="B299" s="74" t="s">
        <v>159</v>
      </c>
      <c r="C299" s="74"/>
      <c r="D299" s="75" t="s">
        <v>160</v>
      </c>
      <c r="E299" s="92"/>
      <c r="F299" s="10">
        <f>F300</f>
        <v>130</v>
      </c>
      <c r="G299" s="10">
        <f>G300</f>
        <v>35270</v>
      </c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24"/>
      <c r="AZ299" s="6"/>
      <c r="BA299" s="6"/>
      <c r="BB299" s="6"/>
      <c r="BC299" s="6"/>
    </row>
    <row r="300" spans="2:55" ht="21">
      <c r="B300" s="74" t="s">
        <v>161</v>
      </c>
      <c r="C300" s="74"/>
      <c r="D300" s="75" t="s">
        <v>162</v>
      </c>
      <c r="E300" s="92">
        <v>35400</v>
      </c>
      <c r="F300" s="21">
        <f>SUM(H300:BC300)</f>
        <v>130</v>
      </c>
      <c r="G300" s="21">
        <f t="shared" si="2"/>
        <v>35270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28">
        <v>130</v>
      </c>
      <c r="AZ300" s="6"/>
      <c r="BA300" s="6"/>
      <c r="BB300" s="6"/>
      <c r="BC300" s="6"/>
    </row>
    <row r="301" spans="2:55" ht="20.25" hidden="1">
      <c r="B301" s="74" t="s">
        <v>163</v>
      </c>
      <c r="C301" s="74"/>
      <c r="D301" s="75" t="s">
        <v>164</v>
      </c>
      <c r="E301" s="92"/>
      <c r="F301" s="10">
        <f>F302</f>
        <v>100</v>
      </c>
      <c r="G301" s="10">
        <f>G302</f>
        <v>27400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28"/>
      <c r="AZ301" s="6"/>
      <c r="BA301" s="6"/>
      <c r="BB301" s="6"/>
      <c r="BC301" s="6"/>
    </row>
    <row r="302" spans="2:55" ht="27" customHeight="1">
      <c r="B302" s="74" t="s">
        <v>165</v>
      </c>
      <c r="C302" s="74"/>
      <c r="D302" s="75" t="s">
        <v>166</v>
      </c>
      <c r="E302" s="92">
        <v>27500</v>
      </c>
      <c r="F302" s="21">
        <f>SUM(H302:BC302)</f>
        <v>100</v>
      </c>
      <c r="G302" s="21">
        <f t="shared" si="2"/>
        <v>27400</v>
      </c>
      <c r="H302" s="35"/>
      <c r="I302" s="35"/>
      <c r="J302" s="35"/>
      <c r="K302" s="35"/>
      <c r="L302" s="35"/>
      <c r="M302" s="35"/>
      <c r="N302" s="35">
        <v>100</v>
      </c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2:55" ht="45" customHeight="1">
      <c r="B303" s="80"/>
      <c r="C303" s="80"/>
      <c r="D303" s="86" t="s">
        <v>207</v>
      </c>
      <c r="E303" s="99">
        <f>SUM(E304:E305)</f>
        <v>1294200</v>
      </c>
      <c r="F303" s="10">
        <f>F304</f>
        <v>100</v>
      </c>
      <c r="G303" s="10">
        <f>G304</f>
        <v>1294100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2:55" ht="21">
      <c r="B304" s="72" t="s">
        <v>41</v>
      </c>
      <c r="C304" s="72"/>
      <c r="D304" s="73" t="s">
        <v>42</v>
      </c>
      <c r="E304" s="94">
        <f>SUM(E305:E366)</f>
        <v>1294200</v>
      </c>
      <c r="F304" s="21">
        <f>SUM(H304:BC304)</f>
        <v>100</v>
      </c>
      <c r="G304" s="21">
        <f t="shared" si="2"/>
        <v>1294100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>
        <v>90</v>
      </c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>
        <v>10</v>
      </c>
      <c r="AI304" s="35"/>
      <c r="AJ304" s="35"/>
      <c r="AK304" s="35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2:55" ht="20.25" hidden="1">
      <c r="B305" s="74" t="s">
        <v>43</v>
      </c>
      <c r="C305" s="74"/>
      <c r="D305" s="75" t="s">
        <v>44</v>
      </c>
      <c r="E305" s="92"/>
      <c r="F305" s="10">
        <f>F306</f>
        <v>50</v>
      </c>
      <c r="G305" s="10">
        <f>G306</f>
        <v>-50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2:55" ht="21" hidden="1">
      <c r="B306" s="74" t="s">
        <v>45</v>
      </c>
      <c r="C306" s="74"/>
      <c r="D306" s="75" t="s">
        <v>46</v>
      </c>
      <c r="E306" s="92"/>
      <c r="F306" s="21">
        <f>SUM(H306:BC306)</f>
        <v>50</v>
      </c>
      <c r="G306" s="21">
        <f t="shared" si="2"/>
        <v>-50</v>
      </c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6">
        <v>50</v>
      </c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2:55" ht="20.25" hidden="1">
      <c r="B307" s="74" t="s">
        <v>47</v>
      </c>
      <c r="C307" s="74"/>
      <c r="D307" s="75" t="s">
        <v>48</v>
      </c>
      <c r="E307" s="92"/>
      <c r="F307" s="10">
        <f>F308+F309+F310</f>
        <v>309</v>
      </c>
      <c r="G307" s="10">
        <f>G308+G309+G310</f>
        <v>29091</v>
      </c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2:55" ht="21" hidden="1">
      <c r="B308" s="74" t="s">
        <v>49</v>
      </c>
      <c r="C308" s="74"/>
      <c r="D308" s="75" t="s">
        <v>50</v>
      </c>
      <c r="E308" s="92"/>
      <c r="F308" s="21">
        <f>SUM(H308:BC308)</f>
        <v>5</v>
      </c>
      <c r="G308" s="21">
        <f t="shared" si="2"/>
        <v>-5</v>
      </c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49">
        <v>5</v>
      </c>
      <c r="AK308" s="3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2:55" ht="21">
      <c r="B309" s="74" t="s">
        <v>51</v>
      </c>
      <c r="C309" s="74"/>
      <c r="D309" s="75" t="s">
        <v>52</v>
      </c>
      <c r="E309" s="92">
        <v>29400</v>
      </c>
      <c r="F309" s="21">
        <f>SUM(H309:BC309)</f>
        <v>50</v>
      </c>
      <c r="G309" s="21">
        <f t="shared" si="2"/>
        <v>29350</v>
      </c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28">
        <v>50</v>
      </c>
      <c r="BA309" s="6"/>
      <c r="BB309" s="6"/>
      <c r="BC309" s="6"/>
    </row>
    <row r="310" spans="2:55" ht="25.5" customHeight="1" hidden="1">
      <c r="B310" s="74" t="s">
        <v>53</v>
      </c>
      <c r="C310" s="74"/>
      <c r="D310" s="75" t="s">
        <v>54</v>
      </c>
      <c r="E310" s="92"/>
      <c r="F310" s="21">
        <f>SUM(H310:BC310)</f>
        <v>254</v>
      </c>
      <c r="G310" s="21">
        <f t="shared" si="2"/>
        <v>-254</v>
      </c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>
        <v>254</v>
      </c>
      <c r="AK310" s="35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28"/>
      <c r="BA310" s="6"/>
      <c r="BB310" s="6"/>
      <c r="BC310" s="6"/>
    </row>
    <row r="311" spans="2:55" ht="20.25" hidden="1">
      <c r="B311" s="74" t="s">
        <v>55</v>
      </c>
      <c r="C311" s="74"/>
      <c r="D311" s="75" t="s">
        <v>56</v>
      </c>
      <c r="E311" s="92"/>
      <c r="F311" s="10">
        <f>F312</f>
        <v>30</v>
      </c>
      <c r="G311" s="10">
        <f>G312</f>
        <v>-30</v>
      </c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2:55" ht="23.25" customHeight="1" hidden="1">
      <c r="B312" s="74" t="s">
        <v>57</v>
      </c>
      <c r="C312" s="74"/>
      <c r="D312" s="75" t="s">
        <v>58</v>
      </c>
      <c r="E312" s="92"/>
      <c r="F312" s="21">
        <f>SUM(H312:BC312)</f>
        <v>30</v>
      </c>
      <c r="G312" s="21">
        <f t="shared" si="2"/>
        <v>-30</v>
      </c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28">
        <v>30</v>
      </c>
      <c r="AZ312" s="6"/>
      <c r="BA312" s="6"/>
      <c r="BB312" s="6"/>
      <c r="BC312" s="6"/>
    </row>
    <row r="313" spans="2:51" ht="20.25" hidden="1">
      <c r="B313" s="74" t="s">
        <v>59</v>
      </c>
      <c r="C313" s="74"/>
      <c r="D313" s="75" t="s">
        <v>60</v>
      </c>
      <c r="E313" s="92"/>
      <c r="F313" s="25">
        <f>SUM(F315)</f>
        <v>650</v>
      </c>
      <c r="G313" s="25">
        <f>SUM(G315)</f>
        <v>-650</v>
      </c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Y313" s="28"/>
    </row>
    <row r="314" spans="2:51" ht="20.25" hidden="1">
      <c r="B314" s="74" t="s">
        <v>61</v>
      </c>
      <c r="C314" s="74"/>
      <c r="D314" s="75" t="s">
        <v>62</v>
      </c>
      <c r="E314" s="92"/>
      <c r="F314" s="25"/>
      <c r="G314" s="25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Y314" s="28"/>
    </row>
    <row r="315" spans="2:48" ht="25.5" customHeight="1" hidden="1">
      <c r="B315" s="74" t="s">
        <v>63</v>
      </c>
      <c r="C315" s="74"/>
      <c r="D315" s="75" t="s">
        <v>64</v>
      </c>
      <c r="E315" s="92"/>
      <c r="F315" s="21">
        <f>SUM(H315:BC315)</f>
        <v>650</v>
      </c>
      <c r="G315" s="21">
        <f t="shared" si="2"/>
        <v>-650</v>
      </c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T315" s="1">
        <v>450</v>
      </c>
      <c r="AV315" s="31">
        <v>200</v>
      </c>
    </row>
    <row r="316" spans="2:48" ht="25.5" customHeight="1" hidden="1">
      <c r="B316" s="74" t="s">
        <v>65</v>
      </c>
      <c r="C316" s="74"/>
      <c r="D316" s="75" t="s">
        <v>66</v>
      </c>
      <c r="E316" s="92"/>
      <c r="F316" s="21"/>
      <c r="G316" s="21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V316" s="31"/>
    </row>
    <row r="317" spans="2:48" ht="25.5" customHeight="1" hidden="1">
      <c r="B317" s="74" t="s">
        <v>67</v>
      </c>
      <c r="C317" s="74"/>
      <c r="D317" s="75" t="s">
        <v>68</v>
      </c>
      <c r="E317" s="92"/>
      <c r="F317" s="21"/>
      <c r="G317" s="21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V317" s="31"/>
    </row>
    <row r="318" spans="2:48" ht="25.5" customHeight="1" hidden="1">
      <c r="B318" s="74" t="s">
        <v>69</v>
      </c>
      <c r="C318" s="74"/>
      <c r="D318" s="75" t="s">
        <v>70</v>
      </c>
      <c r="E318" s="92"/>
      <c r="F318" s="21"/>
      <c r="G318" s="21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V318" s="31"/>
    </row>
    <row r="319" spans="2:48" ht="25.5" customHeight="1" hidden="1">
      <c r="B319" s="74" t="s">
        <v>71</v>
      </c>
      <c r="C319" s="74"/>
      <c r="D319" s="75" t="s">
        <v>72</v>
      </c>
      <c r="E319" s="92"/>
      <c r="F319" s="21"/>
      <c r="G319" s="21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V319" s="31"/>
    </row>
    <row r="320" spans="2:48" ht="25.5" customHeight="1" hidden="1">
      <c r="B320" s="74" t="s">
        <v>73</v>
      </c>
      <c r="C320" s="74"/>
      <c r="D320" s="75" t="s">
        <v>74</v>
      </c>
      <c r="E320" s="92"/>
      <c r="F320" s="21"/>
      <c r="G320" s="21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V320" s="31"/>
    </row>
    <row r="321" spans="2:48" ht="25.5" customHeight="1" hidden="1">
      <c r="B321" s="74" t="s">
        <v>75</v>
      </c>
      <c r="C321" s="74"/>
      <c r="D321" s="75" t="s">
        <v>76</v>
      </c>
      <c r="E321" s="92"/>
      <c r="F321" s="21"/>
      <c r="G321" s="21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V321" s="31"/>
    </row>
    <row r="322" spans="2:48" ht="25.5" customHeight="1" hidden="1">
      <c r="B322" s="74" t="s">
        <v>77</v>
      </c>
      <c r="C322" s="74"/>
      <c r="D322" s="75" t="s">
        <v>78</v>
      </c>
      <c r="E322" s="92"/>
      <c r="F322" s="21"/>
      <c r="G322" s="21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V322" s="31"/>
    </row>
    <row r="323" spans="2:48" ht="25.5" customHeight="1" hidden="1">
      <c r="B323" s="74" t="s">
        <v>79</v>
      </c>
      <c r="C323" s="74"/>
      <c r="D323" s="75" t="s">
        <v>80</v>
      </c>
      <c r="E323" s="92"/>
      <c r="F323" s="21"/>
      <c r="G323" s="21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V323" s="31"/>
    </row>
    <row r="324" spans="2:48" ht="25.5" customHeight="1" hidden="1">
      <c r="B324" s="74" t="s">
        <v>81</v>
      </c>
      <c r="C324" s="74"/>
      <c r="D324" s="75" t="s">
        <v>82</v>
      </c>
      <c r="E324" s="92"/>
      <c r="F324" s="21"/>
      <c r="G324" s="21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V324" s="31"/>
    </row>
    <row r="325" spans="2:48" ht="25.5" customHeight="1" hidden="1">
      <c r="B325" s="74" t="s">
        <v>83</v>
      </c>
      <c r="C325" s="74"/>
      <c r="D325" s="75" t="s">
        <v>84</v>
      </c>
      <c r="E325" s="92"/>
      <c r="F325" s="21"/>
      <c r="G325" s="21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V325" s="31"/>
    </row>
    <row r="326" spans="2:48" ht="25.5" customHeight="1" hidden="1">
      <c r="B326" s="74" t="s">
        <v>85</v>
      </c>
      <c r="C326" s="74"/>
      <c r="D326" s="75" t="s">
        <v>86</v>
      </c>
      <c r="E326" s="92"/>
      <c r="F326" s="21"/>
      <c r="G326" s="21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V326" s="31"/>
    </row>
    <row r="327" spans="2:48" ht="25.5" customHeight="1" hidden="1">
      <c r="B327" s="74" t="s">
        <v>87</v>
      </c>
      <c r="C327" s="74"/>
      <c r="D327" s="75" t="s">
        <v>88</v>
      </c>
      <c r="E327" s="92"/>
      <c r="F327" s="21"/>
      <c r="G327" s="21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V327" s="31"/>
    </row>
    <row r="328" spans="2:48" ht="25.5" customHeight="1" hidden="1">
      <c r="B328" s="74" t="s">
        <v>89</v>
      </c>
      <c r="C328" s="74"/>
      <c r="D328" s="75" t="s">
        <v>90</v>
      </c>
      <c r="E328" s="92"/>
      <c r="F328" s="21"/>
      <c r="G328" s="21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V328" s="31"/>
    </row>
    <row r="329" spans="2:48" ht="25.5" customHeight="1" hidden="1">
      <c r="B329" s="74" t="s">
        <v>91</v>
      </c>
      <c r="C329" s="74"/>
      <c r="D329" s="75" t="s">
        <v>92</v>
      </c>
      <c r="E329" s="92"/>
      <c r="F329" s="21"/>
      <c r="G329" s="21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V329" s="31"/>
    </row>
    <row r="330" spans="2:48" ht="25.5" customHeight="1" hidden="1">
      <c r="B330" s="74" t="s">
        <v>93</v>
      </c>
      <c r="C330" s="74"/>
      <c r="D330" s="75" t="s">
        <v>94</v>
      </c>
      <c r="E330" s="92"/>
      <c r="F330" s="21"/>
      <c r="G330" s="21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V330" s="31"/>
    </row>
    <row r="331" spans="2:48" ht="25.5" customHeight="1" hidden="1">
      <c r="B331" s="74" t="s">
        <v>95</v>
      </c>
      <c r="C331" s="74"/>
      <c r="D331" s="75" t="s">
        <v>96</v>
      </c>
      <c r="E331" s="92"/>
      <c r="F331" s="21"/>
      <c r="G331" s="21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V331" s="31"/>
    </row>
    <row r="332" spans="2:48" ht="25.5" customHeight="1" hidden="1">
      <c r="B332" s="74" t="s">
        <v>97</v>
      </c>
      <c r="C332" s="74"/>
      <c r="D332" s="75" t="s">
        <v>98</v>
      </c>
      <c r="E332" s="92"/>
      <c r="F332" s="21"/>
      <c r="G332" s="21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V332" s="31"/>
    </row>
    <row r="333" spans="2:48" ht="25.5" customHeight="1" hidden="1">
      <c r="B333" s="74" t="s">
        <v>99</v>
      </c>
      <c r="C333" s="74"/>
      <c r="D333" s="75" t="s">
        <v>100</v>
      </c>
      <c r="E333" s="92"/>
      <c r="F333" s="21"/>
      <c r="G333" s="21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V333" s="31"/>
    </row>
    <row r="334" spans="2:48" ht="25.5" customHeight="1">
      <c r="B334" s="74" t="s">
        <v>101</v>
      </c>
      <c r="C334" s="74"/>
      <c r="D334" s="75" t="s">
        <v>102</v>
      </c>
      <c r="E334" s="92">
        <v>112200</v>
      </c>
      <c r="F334" s="21"/>
      <c r="G334" s="21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V334" s="31"/>
    </row>
    <row r="335" spans="2:48" ht="25.5" customHeight="1">
      <c r="B335" s="74" t="s">
        <v>103</v>
      </c>
      <c r="C335" s="74"/>
      <c r="D335" s="75" t="s">
        <v>104</v>
      </c>
      <c r="E335" s="92">
        <v>111300</v>
      </c>
      <c r="F335" s="21"/>
      <c r="G335" s="21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V335" s="31"/>
    </row>
    <row r="336" spans="2:48" ht="25.5" customHeight="1">
      <c r="B336" s="74" t="s">
        <v>105</v>
      </c>
      <c r="C336" s="74"/>
      <c r="D336" s="75" t="s">
        <v>106</v>
      </c>
      <c r="E336" s="92">
        <v>58700</v>
      </c>
      <c r="F336" s="21"/>
      <c r="G336" s="21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V336" s="31"/>
    </row>
    <row r="337" spans="2:48" ht="25.5" customHeight="1">
      <c r="B337" s="74" t="s">
        <v>107</v>
      </c>
      <c r="C337" s="74"/>
      <c r="D337" s="75" t="s">
        <v>108</v>
      </c>
      <c r="E337" s="92">
        <v>246200</v>
      </c>
      <c r="F337" s="21"/>
      <c r="G337" s="21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V337" s="31"/>
    </row>
    <row r="338" spans="2:48" ht="25.5" customHeight="1" hidden="1">
      <c r="B338" s="74" t="s">
        <v>109</v>
      </c>
      <c r="C338" s="74"/>
      <c r="D338" s="75" t="s">
        <v>110</v>
      </c>
      <c r="E338" s="92"/>
      <c r="F338" s="21"/>
      <c r="G338" s="21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V338" s="31"/>
    </row>
    <row r="339" spans="2:48" ht="25.5" customHeight="1" hidden="1">
      <c r="B339" s="74" t="s">
        <v>111</v>
      </c>
      <c r="C339" s="74"/>
      <c r="D339" s="75" t="s">
        <v>112</v>
      </c>
      <c r="E339" s="92"/>
      <c r="F339" s="21"/>
      <c r="G339" s="21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V339" s="31"/>
    </row>
    <row r="340" spans="2:48" ht="25.5" customHeight="1" hidden="1">
      <c r="B340" s="74" t="s">
        <v>113</v>
      </c>
      <c r="C340" s="74"/>
      <c r="D340" s="75" t="s">
        <v>114</v>
      </c>
      <c r="E340" s="92"/>
      <c r="F340" s="21"/>
      <c r="G340" s="21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V340" s="31"/>
    </row>
    <row r="341" spans="2:48" ht="25.5" customHeight="1" hidden="1">
      <c r="B341" s="74" t="s">
        <v>115</v>
      </c>
      <c r="C341" s="74"/>
      <c r="D341" s="75" t="s">
        <v>116</v>
      </c>
      <c r="E341" s="92"/>
      <c r="F341" s="21"/>
      <c r="G341" s="21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V341" s="31"/>
    </row>
    <row r="342" spans="2:48" ht="25.5" customHeight="1" hidden="1">
      <c r="B342" s="74" t="s">
        <v>117</v>
      </c>
      <c r="C342" s="74"/>
      <c r="D342" s="75" t="s">
        <v>118</v>
      </c>
      <c r="E342" s="92"/>
      <c r="F342" s="21"/>
      <c r="G342" s="21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V342" s="31"/>
    </row>
    <row r="343" spans="2:48" ht="25.5" customHeight="1">
      <c r="B343" s="74" t="s">
        <v>119</v>
      </c>
      <c r="C343" s="74"/>
      <c r="D343" s="75" t="s">
        <v>120</v>
      </c>
      <c r="E343" s="92">
        <v>28300</v>
      </c>
      <c r="F343" s="21"/>
      <c r="G343" s="21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V343" s="31"/>
    </row>
    <row r="344" spans="2:48" ht="25.5" customHeight="1">
      <c r="B344" s="74" t="s">
        <v>121</v>
      </c>
      <c r="C344" s="74"/>
      <c r="D344" s="75" t="s">
        <v>122</v>
      </c>
      <c r="E344" s="92">
        <v>19000</v>
      </c>
      <c r="F344" s="21"/>
      <c r="G344" s="21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V344" s="31"/>
    </row>
    <row r="345" spans="2:48" ht="25.5" customHeight="1">
      <c r="B345" s="74" t="s">
        <v>123</v>
      </c>
      <c r="C345" s="74"/>
      <c r="D345" s="75" t="s">
        <v>124</v>
      </c>
      <c r="E345" s="92">
        <v>44000</v>
      </c>
      <c r="F345" s="21"/>
      <c r="G345" s="21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V345" s="31"/>
    </row>
    <row r="346" spans="2:48" ht="25.5" customHeight="1">
      <c r="B346" s="74" t="s">
        <v>125</v>
      </c>
      <c r="C346" s="74"/>
      <c r="D346" s="75" t="s">
        <v>126</v>
      </c>
      <c r="E346" s="92">
        <v>17400</v>
      </c>
      <c r="F346" s="21"/>
      <c r="G346" s="21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V346" s="31"/>
    </row>
    <row r="347" spans="2:48" ht="25.5" customHeight="1" hidden="1">
      <c r="B347" s="74" t="s">
        <v>127</v>
      </c>
      <c r="C347" s="74"/>
      <c r="D347" s="75" t="s">
        <v>128</v>
      </c>
      <c r="E347" s="92"/>
      <c r="F347" s="21"/>
      <c r="G347" s="21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V347" s="31"/>
    </row>
    <row r="348" spans="2:48" ht="25.5" customHeight="1">
      <c r="B348" s="74" t="s">
        <v>129</v>
      </c>
      <c r="C348" s="74"/>
      <c r="D348" s="75" t="s">
        <v>130</v>
      </c>
      <c r="E348" s="92">
        <v>40600</v>
      </c>
      <c r="F348" s="21"/>
      <c r="G348" s="21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V348" s="31"/>
    </row>
    <row r="349" spans="2:48" ht="25.5" customHeight="1">
      <c r="B349" s="74" t="s">
        <v>131</v>
      </c>
      <c r="C349" s="74"/>
      <c r="D349" s="75" t="s">
        <v>132</v>
      </c>
      <c r="E349" s="92">
        <v>43800</v>
      </c>
      <c r="F349" s="21"/>
      <c r="G349" s="21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V349" s="31"/>
    </row>
    <row r="350" spans="2:48" ht="25.5" customHeight="1" hidden="1">
      <c r="B350" s="74" t="s">
        <v>133</v>
      </c>
      <c r="C350" s="74"/>
      <c r="D350" s="75" t="s">
        <v>134</v>
      </c>
      <c r="E350" s="92"/>
      <c r="F350" s="21"/>
      <c r="G350" s="21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V350" s="31"/>
    </row>
    <row r="351" spans="2:48" ht="25.5" customHeight="1" hidden="1">
      <c r="B351" s="74" t="s">
        <v>135</v>
      </c>
      <c r="C351" s="74"/>
      <c r="D351" s="75" t="s">
        <v>136</v>
      </c>
      <c r="E351" s="92"/>
      <c r="F351" s="21"/>
      <c r="G351" s="21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V351" s="31"/>
    </row>
    <row r="352" spans="2:48" ht="25.5" customHeight="1">
      <c r="B352" s="74" t="s">
        <v>137</v>
      </c>
      <c r="C352" s="74"/>
      <c r="D352" s="75" t="s">
        <v>138</v>
      </c>
      <c r="E352" s="92">
        <v>32500</v>
      </c>
      <c r="F352" s="21"/>
      <c r="G352" s="21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V352" s="31"/>
    </row>
    <row r="353" spans="2:48" ht="25.5" customHeight="1" hidden="1">
      <c r="B353" s="74" t="s">
        <v>139</v>
      </c>
      <c r="C353" s="74"/>
      <c r="D353" s="75" t="s">
        <v>140</v>
      </c>
      <c r="E353" s="92"/>
      <c r="F353" s="21"/>
      <c r="G353" s="21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V353" s="31"/>
    </row>
    <row r="354" spans="2:48" ht="25.5" customHeight="1" hidden="1">
      <c r="B354" s="74" t="s">
        <v>141</v>
      </c>
      <c r="C354" s="74"/>
      <c r="D354" s="75" t="s">
        <v>142</v>
      </c>
      <c r="E354" s="92"/>
      <c r="F354" s="21"/>
      <c r="G354" s="21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V354" s="31"/>
    </row>
    <row r="355" spans="2:48" ht="25.5" customHeight="1">
      <c r="B355" s="74" t="s">
        <v>143</v>
      </c>
      <c r="C355" s="74"/>
      <c r="D355" s="75" t="s">
        <v>144</v>
      </c>
      <c r="E355" s="92">
        <v>68000</v>
      </c>
      <c r="F355" s="21"/>
      <c r="G355" s="21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V355" s="31"/>
    </row>
    <row r="356" spans="2:48" ht="25.5" customHeight="1" hidden="1">
      <c r="B356" s="74" t="s">
        <v>145</v>
      </c>
      <c r="C356" s="74"/>
      <c r="D356" s="75" t="s">
        <v>146</v>
      </c>
      <c r="E356" s="92"/>
      <c r="F356" s="21"/>
      <c r="G356" s="21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V356" s="31"/>
    </row>
    <row r="357" spans="2:48" ht="25.5" customHeight="1" hidden="1">
      <c r="B357" s="74" t="s">
        <v>147</v>
      </c>
      <c r="C357" s="74"/>
      <c r="D357" s="75" t="s">
        <v>148</v>
      </c>
      <c r="E357" s="92"/>
      <c r="F357" s="21"/>
      <c r="G357" s="21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V357" s="31"/>
    </row>
    <row r="358" spans="2:48" ht="25.5" customHeight="1" hidden="1">
      <c r="B358" s="74" t="s">
        <v>149</v>
      </c>
      <c r="C358" s="74"/>
      <c r="D358" s="75" t="s">
        <v>150</v>
      </c>
      <c r="E358" s="92"/>
      <c r="F358" s="21"/>
      <c r="G358" s="21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V358" s="31"/>
    </row>
    <row r="359" spans="2:48" ht="25.5" customHeight="1" hidden="1">
      <c r="B359" s="74" t="s">
        <v>151</v>
      </c>
      <c r="C359" s="74"/>
      <c r="D359" s="75" t="s">
        <v>152</v>
      </c>
      <c r="E359" s="92"/>
      <c r="F359" s="21"/>
      <c r="G359" s="2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V359" s="31"/>
    </row>
    <row r="360" spans="2:48" ht="25.5" customHeight="1">
      <c r="B360" s="74" t="s">
        <v>153</v>
      </c>
      <c r="C360" s="74"/>
      <c r="D360" s="75" t="s">
        <v>154</v>
      </c>
      <c r="E360" s="92">
        <v>39700</v>
      </c>
      <c r="F360" s="21"/>
      <c r="G360" s="2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V360" s="31"/>
    </row>
    <row r="361" spans="2:48" ht="25.5" customHeight="1">
      <c r="B361" s="74" t="s">
        <v>155</v>
      </c>
      <c r="C361" s="74"/>
      <c r="D361" s="75" t="s">
        <v>156</v>
      </c>
      <c r="E361" s="92">
        <v>33600</v>
      </c>
      <c r="F361" s="21"/>
      <c r="G361" s="21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V361" s="31"/>
    </row>
    <row r="362" spans="2:48" ht="25.5" customHeight="1">
      <c r="B362" s="74" t="s">
        <v>157</v>
      </c>
      <c r="C362" s="74"/>
      <c r="D362" s="75" t="s">
        <v>158</v>
      </c>
      <c r="E362" s="92">
        <v>311100</v>
      </c>
      <c r="F362" s="21"/>
      <c r="G362" s="21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V362" s="31"/>
    </row>
    <row r="363" spans="2:48" ht="25.5" customHeight="1" hidden="1">
      <c r="B363" s="74" t="s">
        <v>159</v>
      </c>
      <c r="C363" s="74"/>
      <c r="D363" s="75" t="s">
        <v>160</v>
      </c>
      <c r="E363" s="92"/>
      <c r="F363" s="21"/>
      <c r="G363" s="21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V363" s="31"/>
    </row>
    <row r="364" spans="2:48" ht="25.5" customHeight="1">
      <c r="B364" s="74" t="s">
        <v>161</v>
      </c>
      <c r="C364" s="74"/>
      <c r="D364" s="75" t="s">
        <v>162</v>
      </c>
      <c r="E364" s="92">
        <v>47300</v>
      </c>
      <c r="F364" s="21"/>
      <c r="G364" s="21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V364" s="31"/>
    </row>
    <row r="365" spans="2:48" ht="25.5" customHeight="1" hidden="1">
      <c r="B365" s="74" t="s">
        <v>163</v>
      </c>
      <c r="C365" s="74"/>
      <c r="D365" s="75" t="s">
        <v>164</v>
      </c>
      <c r="E365" s="92"/>
      <c r="F365" s="21"/>
      <c r="G365" s="21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V365" s="31"/>
    </row>
    <row r="366" spans="2:48" ht="25.5" customHeight="1">
      <c r="B366" s="74" t="s">
        <v>165</v>
      </c>
      <c r="C366" s="74"/>
      <c r="D366" s="75" t="s">
        <v>166</v>
      </c>
      <c r="E366" s="92">
        <v>11100</v>
      </c>
      <c r="F366" s="21"/>
      <c r="G366" s="21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V366" s="31"/>
    </row>
    <row r="367" spans="2:48" ht="33.75" customHeight="1">
      <c r="B367" s="80"/>
      <c r="C367" s="80"/>
      <c r="D367" s="86" t="s">
        <v>168</v>
      </c>
      <c r="E367" s="99">
        <f>SUM(E368:E369)</f>
        <v>1140000</v>
      </c>
      <c r="F367" s="21"/>
      <c r="G367" s="21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V367" s="31"/>
    </row>
    <row r="368" spans="2:48" ht="25.5" customHeight="1">
      <c r="B368" s="72" t="s">
        <v>41</v>
      </c>
      <c r="C368" s="72"/>
      <c r="D368" s="73" t="s">
        <v>42</v>
      </c>
      <c r="E368" s="94">
        <f>SUM(E369:E430)</f>
        <v>1140000</v>
      </c>
      <c r="F368" s="21"/>
      <c r="G368" s="21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V368" s="31"/>
    </row>
    <row r="369" spans="2:48" ht="25.5" customHeight="1" hidden="1">
      <c r="B369" s="74" t="s">
        <v>43</v>
      </c>
      <c r="C369" s="74"/>
      <c r="D369" s="75" t="s">
        <v>44</v>
      </c>
      <c r="E369" s="92"/>
      <c r="F369" s="21"/>
      <c r="G369" s="21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V369" s="31"/>
    </row>
    <row r="370" spans="2:48" ht="25.5" customHeight="1">
      <c r="B370" s="74" t="s">
        <v>45</v>
      </c>
      <c r="C370" s="74"/>
      <c r="D370" s="75" t="s">
        <v>46</v>
      </c>
      <c r="E370" s="92">
        <v>12000</v>
      </c>
      <c r="F370" s="21"/>
      <c r="G370" s="21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V370" s="31"/>
    </row>
    <row r="371" spans="2:48" ht="25.5" customHeight="1" hidden="1">
      <c r="B371" s="74" t="s">
        <v>47</v>
      </c>
      <c r="C371" s="74"/>
      <c r="D371" s="75" t="s">
        <v>48</v>
      </c>
      <c r="E371" s="92"/>
      <c r="F371" s="21"/>
      <c r="G371" s="21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V371" s="31"/>
    </row>
    <row r="372" spans="2:48" ht="25.5" customHeight="1" hidden="1">
      <c r="B372" s="74" t="s">
        <v>49</v>
      </c>
      <c r="C372" s="74"/>
      <c r="D372" s="75" t="s">
        <v>50</v>
      </c>
      <c r="E372" s="92"/>
      <c r="F372" s="21"/>
      <c r="G372" s="21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V372" s="31"/>
    </row>
    <row r="373" spans="2:48" ht="25.5" customHeight="1">
      <c r="B373" s="74" t="s">
        <v>51</v>
      </c>
      <c r="C373" s="74"/>
      <c r="D373" s="75" t="s">
        <v>52</v>
      </c>
      <c r="E373" s="92">
        <v>36000</v>
      </c>
      <c r="F373" s="21"/>
      <c r="G373" s="21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V373" s="31"/>
    </row>
    <row r="374" spans="2:48" ht="25.5" customHeight="1" hidden="1">
      <c r="B374" s="74" t="s">
        <v>53</v>
      </c>
      <c r="C374" s="74"/>
      <c r="D374" s="75" t="s">
        <v>54</v>
      </c>
      <c r="E374" s="92"/>
      <c r="F374" s="21"/>
      <c r="G374" s="21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V374" s="31"/>
    </row>
    <row r="375" spans="2:48" ht="25.5" customHeight="1" hidden="1">
      <c r="B375" s="74" t="s">
        <v>55</v>
      </c>
      <c r="C375" s="74"/>
      <c r="D375" s="75" t="s">
        <v>56</v>
      </c>
      <c r="E375" s="92"/>
      <c r="F375" s="21"/>
      <c r="G375" s="21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V375" s="31"/>
    </row>
    <row r="376" spans="2:48" ht="25.5" customHeight="1" hidden="1">
      <c r="B376" s="74" t="s">
        <v>57</v>
      </c>
      <c r="C376" s="74"/>
      <c r="D376" s="75" t="s">
        <v>58</v>
      </c>
      <c r="E376" s="92"/>
      <c r="F376" s="21"/>
      <c r="G376" s="21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V376" s="31"/>
    </row>
    <row r="377" spans="2:48" ht="25.5" customHeight="1" hidden="1">
      <c r="B377" s="74" t="s">
        <v>59</v>
      </c>
      <c r="C377" s="74"/>
      <c r="D377" s="75" t="s">
        <v>60</v>
      </c>
      <c r="E377" s="92"/>
      <c r="F377" s="21"/>
      <c r="G377" s="21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V377" s="31"/>
    </row>
    <row r="378" spans="2:48" ht="25.5" customHeight="1" hidden="1">
      <c r="B378" s="74" t="s">
        <v>61</v>
      </c>
      <c r="C378" s="74"/>
      <c r="D378" s="75" t="s">
        <v>62</v>
      </c>
      <c r="E378" s="92"/>
      <c r="F378" s="21"/>
      <c r="G378" s="21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V378" s="31"/>
    </row>
    <row r="379" spans="2:48" ht="25.5" customHeight="1" hidden="1">
      <c r="B379" s="74" t="s">
        <v>63</v>
      </c>
      <c r="C379" s="74"/>
      <c r="D379" s="75" t="s">
        <v>64</v>
      </c>
      <c r="E379" s="92"/>
      <c r="F379" s="21"/>
      <c r="G379" s="21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V379" s="31"/>
    </row>
    <row r="380" spans="2:48" ht="25.5" customHeight="1" hidden="1">
      <c r="B380" s="74" t="s">
        <v>65</v>
      </c>
      <c r="C380" s="74"/>
      <c r="D380" s="75" t="s">
        <v>66</v>
      </c>
      <c r="E380" s="92"/>
      <c r="F380" s="21"/>
      <c r="G380" s="21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V380" s="31"/>
    </row>
    <row r="381" spans="2:48" ht="25.5" customHeight="1" hidden="1">
      <c r="B381" s="74" t="s">
        <v>67</v>
      </c>
      <c r="C381" s="74"/>
      <c r="D381" s="75" t="s">
        <v>68</v>
      </c>
      <c r="E381" s="92"/>
      <c r="F381" s="21"/>
      <c r="G381" s="21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V381" s="31"/>
    </row>
    <row r="382" spans="2:48" ht="25.5" customHeight="1" hidden="1">
      <c r="B382" s="74" t="s">
        <v>69</v>
      </c>
      <c r="C382" s="74"/>
      <c r="D382" s="75" t="s">
        <v>70</v>
      </c>
      <c r="E382" s="92"/>
      <c r="F382" s="21"/>
      <c r="G382" s="21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V382" s="31"/>
    </row>
    <row r="383" spans="2:48" ht="25.5" customHeight="1" hidden="1">
      <c r="B383" s="74" t="s">
        <v>71</v>
      </c>
      <c r="C383" s="74"/>
      <c r="D383" s="75" t="s">
        <v>72</v>
      </c>
      <c r="E383" s="92"/>
      <c r="F383" s="21"/>
      <c r="G383" s="21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V383" s="31"/>
    </row>
    <row r="384" spans="2:48" ht="25.5" customHeight="1" hidden="1">
      <c r="B384" s="74" t="s">
        <v>73</v>
      </c>
      <c r="C384" s="74"/>
      <c r="D384" s="75" t="s">
        <v>74</v>
      </c>
      <c r="E384" s="92"/>
      <c r="F384" s="21"/>
      <c r="G384" s="21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V384" s="31"/>
    </row>
    <row r="385" spans="2:48" ht="25.5" customHeight="1" hidden="1">
      <c r="B385" s="74" t="s">
        <v>75</v>
      </c>
      <c r="C385" s="74"/>
      <c r="D385" s="75" t="s">
        <v>76</v>
      </c>
      <c r="E385" s="92"/>
      <c r="F385" s="21"/>
      <c r="G385" s="21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V385" s="31"/>
    </row>
    <row r="386" spans="2:48" ht="25.5" customHeight="1" hidden="1">
      <c r="B386" s="74" t="s">
        <v>77</v>
      </c>
      <c r="C386" s="74"/>
      <c r="D386" s="75" t="s">
        <v>78</v>
      </c>
      <c r="E386" s="92"/>
      <c r="F386" s="21"/>
      <c r="G386" s="21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V386" s="31"/>
    </row>
    <row r="387" spans="2:48" ht="25.5" customHeight="1" hidden="1">
      <c r="B387" s="74" t="s">
        <v>79</v>
      </c>
      <c r="C387" s="74"/>
      <c r="D387" s="75" t="s">
        <v>80</v>
      </c>
      <c r="E387" s="92"/>
      <c r="F387" s="21"/>
      <c r="G387" s="21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V387" s="31"/>
    </row>
    <row r="388" spans="2:48" ht="25.5" customHeight="1" hidden="1">
      <c r="B388" s="74" t="s">
        <v>81</v>
      </c>
      <c r="C388" s="74"/>
      <c r="D388" s="75" t="s">
        <v>82</v>
      </c>
      <c r="E388" s="92"/>
      <c r="F388" s="21"/>
      <c r="G388" s="21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V388" s="31"/>
    </row>
    <row r="389" spans="2:48" ht="25.5" customHeight="1" hidden="1">
      <c r="B389" s="74" t="s">
        <v>83</v>
      </c>
      <c r="C389" s="74"/>
      <c r="D389" s="75" t="s">
        <v>84</v>
      </c>
      <c r="E389" s="92"/>
      <c r="F389" s="21"/>
      <c r="G389" s="21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V389" s="31"/>
    </row>
    <row r="390" spans="2:48" ht="25.5" customHeight="1" hidden="1">
      <c r="B390" s="74" t="s">
        <v>85</v>
      </c>
      <c r="C390" s="74"/>
      <c r="D390" s="75" t="s">
        <v>86</v>
      </c>
      <c r="E390" s="92"/>
      <c r="F390" s="21"/>
      <c r="G390" s="21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V390" s="31"/>
    </row>
    <row r="391" spans="2:48" ht="25.5" customHeight="1" hidden="1">
      <c r="B391" s="74" t="s">
        <v>87</v>
      </c>
      <c r="C391" s="74"/>
      <c r="D391" s="75" t="s">
        <v>88</v>
      </c>
      <c r="E391" s="92"/>
      <c r="F391" s="21"/>
      <c r="G391" s="21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V391" s="31"/>
    </row>
    <row r="392" spans="2:48" ht="25.5" customHeight="1" hidden="1">
      <c r="B392" s="74" t="s">
        <v>89</v>
      </c>
      <c r="C392" s="74"/>
      <c r="D392" s="75" t="s">
        <v>90</v>
      </c>
      <c r="E392" s="92"/>
      <c r="F392" s="21"/>
      <c r="G392" s="21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V392" s="31"/>
    </row>
    <row r="393" spans="2:48" ht="25.5" customHeight="1" hidden="1">
      <c r="B393" s="74" t="s">
        <v>91</v>
      </c>
      <c r="C393" s="74"/>
      <c r="D393" s="75" t="s">
        <v>92</v>
      </c>
      <c r="E393" s="92"/>
      <c r="F393" s="21"/>
      <c r="G393" s="21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V393" s="31"/>
    </row>
    <row r="394" spans="2:48" ht="25.5" customHeight="1" hidden="1">
      <c r="B394" s="74" t="s">
        <v>93</v>
      </c>
      <c r="C394" s="74"/>
      <c r="D394" s="75" t="s">
        <v>94</v>
      </c>
      <c r="E394" s="92"/>
      <c r="F394" s="21"/>
      <c r="G394" s="21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V394" s="31"/>
    </row>
    <row r="395" spans="2:48" ht="25.5" customHeight="1" hidden="1">
      <c r="B395" s="74" t="s">
        <v>95</v>
      </c>
      <c r="C395" s="74"/>
      <c r="D395" s="75" t="s">
        <v>96</v>
      </c>
      <c r="E395" s="92"/>
      <c r="F395" s="21"/>
      <c r="G395" s="21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V395" s="31"/>
    </row>
    <row r="396" spans="2:48" ht="25.5" customHeight="1" hidden="1">
      <c r="B396" s="74" t="s">
        <v>97</v>
      </c>
      <c r="C396" s="74"/>
      <c r="D396" s="75" t="s">
        <v>98</v>
      </c>
      <c r="E396" s="92"/>
      <c r="F396" s="21"/>
      <c r="G396" s="21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V396" s="31"/>
    </row>
    <row r="397" spans="2:48" ht="25.5" customHeight="1" hidden="1">
      <c r="B397" s="74" t="s">
        <v>99</v>
      </c>
      <c r="C397" s="74"/>
      <c r="D397" s="75" t="s">
        <v>100</v>
      </c>
      <c r="E397" s="92"/>
      <c r="F397" s="21"/>
      <c r="G397" s="21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V397" s="31"/>
    </row>
    <row r="398" spans="2:48" ht="25.5" customHeight="1">
      <c r="B398" s="74" t="s">
        <v>101</v>
      </c>
      <c r="C398" s="74"/>
      <c r="D398" s="75" t="s">
        <v>102</v>
      </c>
      <c r="E398" s="92">
        <v>30000</v>
      </c>
      <c r="F398" s="21"/>
      <c r="G398" s="21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V398" s="31"/>
    </row>
    <row r="399" spans="2:48" ht="25.5" customHeight="1">
      <c r="B399" s="74" t="s">
        <v>103</v>
      </c>
      <c r="C399" s="74"/>
      <c r="D399" s="75" t="s">
        <v>104</v>
      </c>
      <c r="E399" s="92">
        <v>84000</v>
      </c>
      <c r="F399" s="21"/>
      <c r="G399" s="21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V399" s="31"/>
    </row>
    <row r="400" spans="2:48" ht="25.5" customHeight="1">
      <c r="B400" s="74" t="s">
        <v>105</v>
      </c>
      <c r="C400" s="74"/>
      <c r="D400" s="75" t="s">
        <v>106</v>
      </c>
      <c r="E400" s="92">
        <v>66000</v>
      </c>
      <c r="F400" s="21"/>
      <c r="G400" s="21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V400" s="31"/>
    </row>
    <row r="401" spans="2:48" ht="25.5" customHeight="1">
      <c r="B401" s="74" t="s">
        <v>107</v>
      </c>
      <c r="C401" s="74"/>
      <c r="D401" s="75" t="s">
        <v>108</v>
      </c>
      <c r="E401" s="92">
        <v>96000</v>
      </c>
      <c r="F401" s="21"/>
      <c r="G401" s="21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V401" s="31"/>
    </row>
    <row r="402" spans="2:48" ht="25.5" customHeight="1" hidden="1">
      <c r="B402" s="74" t="s">
        <v>109</v>
      </c>
      <c r="C402" s="74"/>
      <c r="D402" s="75" t="s">
        <v>110</v>
      </c>
      <c r="E402" s="92"/>
      <c r="F402" s="21"/>
      <c r="G402" s="21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V402" s="31"/>
    </row>
    <row r="403" spans="2:48" ht="25.5" customHeight="1" hidden="1">
      <c r="B403" s="74" t="s">
        <v>111</v>
      </c>
      <c r="C403" s="74"/>
      <c r="D403" s="75" t="s">
        <v>112</v>
      </c>
      <c r="E403" s="92"/>
      <c r="F403" s="21"/>
      <c r="G403" s="21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V403" s="31"/>
    </row>
    <row r="404" spans="2:48" ht="25.5" customHeight="1" hidden="1">
      <c r="B404" s="74" t="s">
        <v>113</v>
      </c>
      <c r="C404" s="74"/>
      <c r="D404" s="75" t="s">
        <v>114</v>
      </c>
      <c r="E404" s="92"/>
      <c r="F404" s="21"/>
      <c r="G404" s="21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V404" s="31"/>
    </row>
    <row r="405" spans="2:48" ht="25.5" customHeight="1" hidden="1">
      <c r="B405" s="74" t="s">
        <v>115</v>
      </c>
      <c r="C405" s="74"/>
      <c r="D405" s="75" t="s">
        <v>116</v>
      </c>
      <c r="E405" s="92"/>
      <c r="F405" s="21"/>
      <c r="G405" s="21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V405" s="31"/>
    </row>
    <row r="406" spans="2:48" ht="25.5" customHeight="1" hidden="1">
      <c r="B406" s="74" t="s">
        <v>117</v>
      </c>
      <c r="C406" s="74"/>
      <c r="D406" s="75" t="s">
        <v>118</v>
      </c>
      <c r="E406" s="92"/>
      <c r="F406" s="21"/>
      <c r="G406" s="21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V406" s="31"/>
    </row>
    <row r="407" spans="2:48" ht="25.5" customHeight="1">
      <c r="B407" s="74" t="s">
        <v>119</v>
      </c>
      <c r="C407" s="74"/>
      <c r="D407" s="75" t="s">
        <v>120</v>
      </c>
      <c r="E407" s="92">
        <v>30000</v>
      </c>
      <c r="F407" s="21"/>
      <c r="G407" s="21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V407" s="31"/>
    </row>
    <row r="408" spans="2:48" ht="25.5" customHeight="1">
      <c r="B408" s="74" t="s">
        <v>121</v>
      </c>
      <c r="C408" s="74"/>
      <c r="D408" s="75" t="s">
        <v>122</v>
      </c>
      <c r="E408" s="92">
        <v>36000</v>
      </c>
      <c r="F408" s="21"/>
      <c r="G408" s="21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V408" s="31"/>
    </row>
    <row r="409" spans="2:48" ht="25.5" customHeight="1">
      <c r="B409" s="74" t="s">
        <v>123</v>
      </c>
      <c r="C409" s="74"/>
      <c r="D409" s="75" t="s">
        <v>124</v>
      </c>
      <c r="E409" s="92">
        <v>36000</v>
      </c>
      <c r="F409" s="21"/>
      <c r="G409" s="21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V409" s="31"/>
    </row>
    <row r="410" spans="2:48" ht="25.5" customHeight="1">
      <c r="B410" s="74" t="s">
        <v>125</v>
      </c>
      <c r="C410" s="74"/>
      <c r="D410" s="75" t="s">
        <v>126</v>
      </c>
      <c r="E410" s="92">
        <v>60000</v>
      </c>
      <c r="F410" s="21"/>
      <c r="G410" s="21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V410" s="31"/>
    </row>
    <row r="411" spans="2:48" ht="25.5" customHeight="1" hidden="1">
      <c r="B411" s="74" t="s">
        <v>127</v>
      </c>
      <c r="C411" s="74"/>
      <c r="D411" s="75" t="s">
        <v>128</v>
      </c>
      <c r="E411" s="92"/>
      <c r="F411" s="21"/>
      <c r="G411" s="21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V411" s="31"/>
    </row>
    <row r="412" spans="2:48" ht="25.5" customHeight="1">
      <c r="B412" s="74" t="s">
        <v>129</v>
      </c>
      <c r="C412" s="74"/>
      <c r="D412" s="75" t="s">
        <v>130</v>
      </c>
      <c r="E412" s="92">
        <v>54000</v>
      </c>
      <c r="F412" s="21"/>
      <c r="G412" s="21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V412" s="31"/>
    </row>
    <row r="413" spans="2:48" ht="25.5" customHeight="1">
      <c r="B413" s="74" t="s">
        <v>131</v>
      </c>
      <c r="C413" s="74"/>
      <c r="D413" s="75" t="s">
        <v>132</v>
      </c>
      <c r="E413" s="92">
        <v>36000</v>
      </c>
      <c r="F413" s="21"/>
      <c r="G413" s="21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V413" s="31"/>
    </row>
    <row r="414" spans="2:48" ht="25.5" customHeight="1" hidden="1">
      <c r="B414" s="74" t="s">
        <v>133</v>
      </c>
      <c r="C414" s="74"/>
      <c r="D414" s="75" t="s">
        <v>134</v>
      </c>
      <c r="E414" s="92"/>
      <c r="F414" s="21"/>
      <c r="G414" s="21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V414" s="31"/>
    </row>
    <row r="415" spans="2:48" ht="25.5" customHeight="1" hidden="1">
      <c r="B415" s="74" t="s">
        <v>135</v>
      </c>
      <c r="C415" s="74"/>
      <c r="D415" s="75" t="s">
        <v>136</v>
      </c>
      <c r="E415" s="92"/>
      <c r="F415" s="21"/>
      <c r="G415" s="21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V415" s="31"/>
    </row>
    <row r="416" spans="2:48" ht="25.5" customHeight="1">
      <c r="B416" s="74" t="s">
        <v>137</v>
      </c>
      <c r="C416" s="74"/>
      <c r="D416" s="75" t="s">
        <v>138</v>
      </c>
      <c r="E416" s="92">
        <v>168000</v>
      </c>
      <c r="F416" s="21"/>
      <c r="G416" s="21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V416" s="31"/>
    </row>
    <row r="417" spans="2:48" ht="25.5" customHeight="1" hidden="1">
      <c r="B417" s="74" t="s">
        <v>139</v>
      </c>
      <c r="C417" s="74"/>
      <c r="D417" s="75" t="s">
        <v>140</v>
      </c>
      <c r="E417" s="92"/>
      <c r="F417" s="21"/>
      <c r="G417" s="21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V417" s="31"/>
    </row>
    <row r="418" spans="2:48" ht="25.5" customHeight="1" hidden="1">
      <c r="B418" s="74" t="s">
        <v>141</v>
      </c>
      <c r="C418" s="74"/>
      <c r="D418" s="75" t="s">
        <v>142</v>
      </c>
      <c r="E418" s="92"/>
      <c r="F418" s="21"/>
      <c r="G418" s="21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V418" s="31"/>
    </row>
    <row r="419" spans="2:48" ht="25.5" customHeight="1">
      <c r="B419" s="74" t="s">
        <v>143</v>
      </c>
      <c r="C419" s="74"/>
      <c r="D419" s="75" t="s">
        <v>144</v>
      </c>
      <c r="E419" s="92">
        <v>96000</v>
      </c>
      <c r="F419" s="21"/>
      <c r="G419" s="21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V419" s="31"/>
    </row>
    <row r="420" spans="2:48" ht="25.5" customHeight="1" hidden="1">
      <c r="B420" s="74" t="s">
        <v>145</v>
      </c>
      <c r="C420" s="74"/>
      <c r="D420" s="75" t="s">
        <v>146</v>
      </c>
      <c r="E420" s="92"/>
      <c r="F420" s="21"/>
      <c r="G420" s="21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V420" s="31"/>
    </row>
    <row r="421" spans="2:48" ht="25.5" customHeight="1" hidden="1">
      <c r="B421" s="74" t="s">
        <v>147</v>
      </c>
      <c r="C421" s="74"/>
      <c r="D421" s="75" t="s">
        <v>148</v>
      </c>
      <c r="E421" s="92"/>
      <c r="F421" s="21"/>
      <c r="G421" s="21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V421" s="31"/>
    </row>
    <row r="422" spans="2:48" ht="25.5" customHeight="1" hidden="1">
      <c r="B422" s="74" t="s">
        <v>149</v>
      </c>
      <c r="C422" s="74"/>
      <c r="D422" s="75" t="s">
        <v>150</v>
      </c>
      <c r="E422" s="92"/>
      <c r="F422" s="21"/>
      <c r="G422" s="21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V422" s="31"/>
    </row>
    <row r="423" spans="2:48" ht="25.5" customHeight="1" hidden="1">
      <c r="B423" s="74" t="s">
        <v>151</v>
      </c>
      <c r="C423" s="74"/>
      <c r="D423" s="75" t="s">
        <v>152</v>
      </c>
      <c r="E423" s="92"/>
      <c r="F423" s="21"/>
      <c r="G423" s="21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V423" s="31"/>
    </row>
    <row r="424" spans="2:48" ht="25.5" customHeight="1">
      <c r="B424" s="74" t="s">
        <v>153</v>
      </c>
      <c r="C424" s="74"/>
      <c r="D424" s="75" t="s">
        <v>154</v>
      </c>
      <c r="E424" s="92">
        <v>30000</v>
      </c>
      <c r="F424" s="21"/>
      <c r="G424" s="21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V424" s="31"/>
    </row>
    <row r="425" spans="2:48" ht="25.5" customHeight="1">
      <c r="B425" s="74" t="s">
        <v>155</v>
      </c>
      <c r="C425" s="74"/>
      <c r="D425" s="75" t="s">
        <v>156</v>
      </c>
      <c r="E425" s="92">
        <v>30000</v>
      </c>
      <c r="F425" s="21"/>
      <c r="G425" s="21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V425" s="31"/>
    </row>
    <row r="426" spans="2:48" ht="25.5" customHeight="1">
      <c r="B426" s="74" t="s">
        <v>157</v>
      </c>
      <c r="C426" s="74"/>
      <c r="D426" s="75" t="s">
        <v>158</v>
      </c>
      <c r="E426" s="92">
        <v>78000</v>
      </c>
      <c r="F426" s="21"/>
      <c r="G426" s="21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V426" s="31"/>
    </row>
    <row r="427" spans="2:48" ht="25.5" customHeight="1" hidden="1">
      <c r="B427" s="74" t="s">
        <v>159</v>
      </c>
      <c r="C427" s="74"/>
      <c r="D427" s="75" t="s">
        <v>160</v>
      </c>
      <c r="E427" s="92"/>
      <c r="F427" s="21"/>
      <c r="G427" s="21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V427" s="31"/>
    </row>
    <row r="428" spans="2:48" ht="25.5" customHeight="1">
      <c r="B428" s="74" t="s">
        <v>161</v>
      </c>
      <c r="C428" s="74"/>
      <c r="D428" s="75" t="s">
        <v>162</v>
      </c>
      <c r="E428" s="92">
        <v>96000</v>
      </c>
      <c r="F428" s="21"/>
      <c r="G428" s="21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V428" s="31"/>
    </row>
    <row r="429" spans="2:48" ht="25.5" customHeight="1" hidden="1">
      <c r="B429" s="74" t="s">
        <v>163</v>
      </c>
      <c r="C429" s="74"/>
      <c r="D429" s="75" t="s">
        <v>164</v>
      </c>
      <c r="E429" s="92"/>
      <c r="F429" s="21"/>
      <c r="G429" s="21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V429" s="31"/>
    </row>
    <row r="430" spans="2:48" ht="25.5" customHeight="1">
      <c r="B430" s="74" t="s">
        <v>165</v>
      </c>
      <c r="C430" s="74"/>
      <c r="D430" s="75" t="s">
        <v>166</v>
      </c>
      <c r="E430" s="92">
        <v>66000</v>
      </c>
      <c r="F430" s="21"/>
      <c r="G430" s="21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V430" s="31"/>
    </row>
    <row r="431" spans="2:48" ht="77.25" customHeight="1">
      <c r="B431" s="80"/>
      <c r="C431" s="80"/>
      <c r="D431" s="86" t="s">
        <v>169</v>
      </c>
      <c r="E431" s="99">
        <f>SUM(E432:E433)</f>
        <v>1200000</v>
      </c>
      <c r="F431" s="21"/>
      <c r="G431" s="21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V431" s="31"/>
    </row>
    <row r="432" spans="2:48" ht="25.5" customHeight="1">
      <c r="B432" s="72" t="s">
        <v>41</v>
      </c>
      <c r="C432" s="72"/>
      <c r="D432" s="73" t="s">
        <v>42</v>
      </c>
      <c r="E432" s="94">
        <f>SUM(E433:E494)</f>
        <v>1200000</v>
      </c>
      <c r="F432" s="21"/>
      <c r="G432" s="21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V432" s="31"/>
    </row>
    <row r="433" spans="2:48" ht="25.5" customHeight="1" hidden="1">
      <c r="B433" s="74" t="s">
        <v>43</v>
      </c>
      <c r="C433" s="74"/>
      <c r="D433" s="75" t="s">
        <v>44</v>
      </c>
      <c r="E433" s="92"/>
      <c r="F433" s="21"/>
      <c r="G433" s="21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V433" s="31"/>
    </row>
    <row r="434" spans="2:48" ht="25.5" customHeight="1" hidden="1">
      <c r="B434" s="74" t="s">
        <v>45</v>
      </c>
      <c r="C434" s="74"/>
      <c r="D434" s="75" t="s">
        <v>46</v>
      </c>
      <c r="E434" s="92"/>
      <c r="F434" s="21"/>
      <c r="G434" s="21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V434" s="31"/>
    </row>
    <row r="435" spans="2:48" ht="25.5" customHeight="1" hidden="1">
      <c r="B435" s="74" t="s">
        <v>47</v>
      </c>
      <c r="C435" s="74"/>
      <c r="D435" s="75" t="s">
        <v>48</v>
      </c>
      <c r="E435" s="92"/>
      <c r="F435" s="21"/>
      <c r="G435" s="21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V435" s="31"/>
    </row>
    <row r="436" spans="2:48" ht="25.5" customHeight="1" hidden="1">
      <c r="B436" s="74" t="s">
        <v>49</v>
      </c>
      <c r="C436" s="74"/>
      <c r="D436" s="75" t="s">
        <v>50</v>
      </c>
      <c r="E436" s="92"/>
      <c r="F436" s="21"/>
      <c r="G436" s="21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V436" s="31"/>
    </row>
    <row r="437" spans="2:48" ht="25.5" customHeight="1">
      <c r="B437" s="74" t="s">
        <v>51</v>
      </c>
      <c r="C437" s="74"/>
      <c r="D437" s="75" t="s">
        <v>52</v>
      </c>
      <c r="E437" s="92">
        <v>36000</v>
      </c>
      <c r="F437" s="21"/>
      <c r="G437" s="21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V437" s="31"/>
    </row>
    <row r="438" spans="2:48" ht="25.5" customHeight="1" hidden="1">
      <c r="B438" s="74" t="s">
        <v>53</v>
      </c>
      <c r="C438" s="74"/>
      <c r="D438" s="75" t="s">
        <v>54</v>
      </c>
      <c r="E438" s="92"/>
      <c r="F438" s="21"/>
      <c r="G438" s="21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V438" s="31"/>
    </row>
    <row r="439" spans="2:48" ht="25.5" customHeight="1" hidden="1">
      <c r="B439" s="74" t="s">
        <v>55</v>
      </c>
      <c r="C439" s="74"/>
      <c r="D439" s="75" t="s">
        <v>56</v>
      </c>
      <c r="E439" s="92"/>
      <c r="F439" s="21"/>
      <c r="G439" s="21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V439" s="31"/>
    </row>
    <row r="440" spans="2:48" ht="25.5" customHeight="1" hidden="1">
      <c r="B440" s="74" t="s">
        <v>57</v>
      </c>
      <c r="C440" s="74"/>
      <c r="D440" s="75" t="s">
        <v>58</v>
      </c>
      <c r="E440" s="92"/>
      <c r="F440" s="21"/>
      <c r="G440" s="21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V440" s="31"/>
    </row>
    <row r="441" spans="2:48" ht="25.5" customHeight="1" hidden="1">
      <c r="B441" s="74" t="s">
        <v>59</v>
      </c>
      <c r="C441" s="74"/>
      <c r="D441" s="75" t="s">
        <v>60</v>
      </c>
      <c r="E441" s="92"/>
      <c r="F441" s="21"/>
      <c r="G441" s="21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V441" s="31"/>
    </row>
    <row r="442" spans="2:48" ht="25.5" customHeight="1" hidden="1">
      <c r="B442" s="74" t="s">
        <v>61</v>
      </c>
      <c r="C442" s="74"/>
      <c r="D442" s="75" t="s">
        <v>62</v>
      </c>
      <c r="E442" s="92"/>
      <c r="F442" s="21"/>
      <c r="G442" s="21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V442" s="31"/>
    </row>
    <row r="443" spans="2:48" ht="25.5" customHeight="1" hidden="1">
      <c r="B443" s="74" t="s">
        <v>63</v>
      </c>
      <c r="C443" s="74"/>
      <c r="D443" s="75" t="s">
        <v>64</v>
      </c>
      <c r="E443" s="92"/>
      <c r="F443" s="21"/>
      <c r="G443" s="21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V443" s="31"/>
    </row>
    <row r="444" spans="2:48" ht="25.5" customHeight="1" hidden="1">
      <c r="B444" s="74" t="s">
        <v>65</v>
      </c>
      <c r="C444" s="74"/>
      <c r="D444" s="75" t="s">
        <v>66</v>
      </c>
      <c r="E444" s="92"/>
      <c r="F444" s="21"/>
      <c r="G444" s="21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V444" s="31"/>
    </row>
    <row r="445" spans="2:48" ht="25.5" customHeight="1" hidden="1">
      <c r="B445" s="74" t="s">
        <v>67</v>
      </c>
      <c r="C445" s="74"/>
      <c r="D445" s="75" t="s">
        <v>68</v>
      </c>
      <c r="E445" s="92"/>
      <c r="F445" s="21"/>
      <c r="G445" s="21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V445" s="31"/>
    </row>
    <row r="446" spans="2:48" ht="25.5" customHeight="1" hidden="1">
      <c r="B446" s="74" t="s">
        <v>69</v>
      </c>
      <c r="C446" s="74"/>
      <c r="D446" s="75" t="s">
        <v>70</v>
      </c>
      <c r="E446" s="92"/>
      <c r="F446" s="21"/>
      <c r="G446" s="21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V446" s="31"/>
    </row>
    <row r="447" spans="2:48" ht="25.5" customHeight="1" hidden="1">
      <c r="B447" s="74" t="s">
        <v>71</v>
      </c>
      <c r="C447" s="74"/>
      <c r="D447" s="75" t="s">
        <v>72</v>
      </c>
      <c r="E447" s="92"/>
      <c r="F447" s="21"/>
      <c r="G447" s="21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V447" s="31"/>
    </row>
    <row r="448" spans="2:48" ht="25.5" customHeight="1" hidden="1">
      <c r="B448" s="74" t="s">
        <v>73</v>
      </c>
      <c r="C448" s="74"/>
      <c r="D448" s="75" t="s">
        <v>74</v>
      </c>
      <c r="E448" s="92"/>
      <c r="F448" s="21"/>
      <c r="G448" s="21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V448" s="31"/>
    </row>
    <row r="449" spans="2:48" ht="25.5" customHeight="1" hidden="1">
      <c r="B449" s="74" t="s">
        <v>75</v>
      </c>
      <c r="C449" s="74"/>
      <c r="D449" s="75" t="s">
        <v>76</v>
      </c>
      <c r="E449" s="92"/>
      <c r="F449" s="21"/>
      <c r="G449" s="21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V449" s="31"/>
    </row>
    <row r="450" spans="2:48" ht="25.5" customHeight="1" hidden="1">
      <c r="B450" s="74" t="s">
        <v>77</v>
      </c>
      <c r="C450" s="74"/>
      <c r="D450" s="75" t="s">
        <v>78</v>
      </c>
      <c r="E450" s="92"/>
      <c r="F450" s="21"/>
      <c r="G450" s="21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V450" s="31"/>
    </row>
    <row r="451" spans="2:48" ht="25.5" customHeight="1" hidden="1">
      <c r="B451" s="74" t="s">
        <v>79</v>
      </c>
      <c r="C451" s="74"/>
      <c r="D451" s="75" t="s">
        <v>80</v>
      </c>
      <c r="E451" s="92"/>
      <c r="F451" s="21"/>
      <c r="G451" s="21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V451" s="31"/>
    </row>
    <row r="452" spans="2:48" ht="25.5" customHeight="1" hidden="1">
      <c r="B452" s="74" t="s">
        <v>81</v>
      </c>
      <c r="C452" s="74"/>
      <c r="D452" s="75" t="s">
        <v>82</v>
      </c>
      <c r="E452" s="92"/>
      <c r="F452" s="21"/>
      <c r="G452" s="21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V452" s="31"/>
    </row>
    <row r="453" spans="2:48" ht="25.5" customHeight="1" hidden="1">
      <c r="B453" s="74" t="s">
        <v>83</v>
      </c>
      <c r="C453" s="74"/>
      <c r="D453" s="75" t="s">
        <v>84</v>
      </c>
      <c r="E453" s="92"/>
      <c r="F453" s="21"/>
      <c r="G453" s="21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V453" s="31"/>
    </row>
    <row r="454" spans="2:48" ht="25.5" customHeight="1" hidden="1">
      <c r="B454" s="74" t="s">
        <v>85</v>
      </c>
      <c r="C454" s="74"/>
      <c r="D454" s="75" t="s">
        <v>86</v>
      </c>
      <c r="E454" s="92"/>
      <c r="F454" s="21"/>
      <c r="G454" s="21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V454" s="31"/>
    </row>
    <row r="455" spans="2:48" ht="25.5" customHeight="1" hidden="1">
      <c r="B455" s="74" t="s">
        <v>87</v>
      </c>
      <c r="C455" s="74"/>
      <c r="D455" s="75" t="s">
        <v>88</v>
      </c>
      <c r="E455" s="92"/>
      <c r="F455" s="21"/>
      <c r="G455" s="21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V455" s="31"/>
    </row>
    <row r="456" spans="2:48" ht="25.5" customHeight="1" hidden="1">
      <c r="B456" s="74" t="s">
        <v>89</v>
      </c>
      <c r="C456" s="74"/>
      <c r="D456" s="75" t="s">
        <v>90</v>
      </c>
      <c r="E456" s="92"/>
      <c r="F456" s="21"/>
      <c r="G456" s="21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V456" s="31"/>
    </row>
    <row r="457" spans="2:48" ht="25.5" customHeight="1" hidden="1">
      <c r="B457" s="74" t="s">
        <v>91</v>
      </c>
      <c r="C457" s="74"/>
      <c r="D457" s="75" t="s">
        <v>92</v>
      </c>
      <c r="E457" s="92"/>
      <c r="F457" s="21"/>
      <c r="G457" s="21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V457" s="31"/>
    </row>
    <row r="458" spans="2:48" ht="25.5" customHeight="1" hidden="1">
      <c r="B458" s="74" t="s">
        <v>93</v>
      </c>
      <c r="C458" s="74"/>
      <c r="D458" s="75" t="s">
        <v>94</v>
      </c>
      <c r="E458" s="92"/>
      <c r="F458" s="21"/>
      <c r="G458" s="21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V458" s="31"/>
    </row>
    <row r="459" spans="2:48" ht="25.5" customHeight="1" hidden="1">
      <c r="B459" s="74" t="s">
        <v>95</v>
      </c>
      <c r="C459" s="74"/>
      <c r="D459" s="75" t="s">
        <v>96</v>
      </c>
      <c r="E459" s="92"/>
      <c r="F459" s="21"/>
      <c r="G459" s="21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V459" s="31"/>
    </row>
    <row r="460" spans="2:48" ht="25.5" customHeight="1" hidden="1">
      <c r="B460" s="74" t="s">
        <v>97</v>
      </c>
      <c r="C460" s="74"/>
      <c r="D460" s="75" t="s">
        <v>98</v>
      </c>
      <c r="E460" s="92"/>
      <c r="F460" s="21"/>
      <c r="G460" s="21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V460" s="31"/>
    </row>
    <row r="461" spans="2:48" ht="25.5" customHeight="1" hidden="1">
      <c r="B461" s="74" t="s">
        <v>99</v>
      </c>
      <c r="C461" s="74"/>
      <c r="D461" s="75" t="s">
        <v>100</v>
      </c>
      <c r="E461" s="92"/>
      <c r="F461" s="21"/>
      <c r="G461" s="21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V461" s="31"/>
    </row>
    <row r="462" spans="2:48" ht="25.5" customHeight="1">
      <c r="B462" s="74" t="s">
        <v>101</v>
      </c>
      <c r="C462" s="74"/>
      <c r="D462" s="75" t="s">
        <v>102</v>
      </c>
      <c r="E462" s="92">
        <v>120000</v>
      </c>
      <c r="F462" s="21"/>
      <c r="G462" s="21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V462" s="31"/>
    </row>
    <row r="463" spans="2:48" ht="25.5" customHeight="1">
      <c r="B463" s="74" t="s">
        <v>103</v>
      </c>
      <c r="C463" s="74"/>
      <c r="D463" s="75" t="s">
        <v>104</v>
      </c>
      <c r="E463" s="92">
        <v>114000</v>
      </c>
      <c r="F463" s="21"/>
      <c r="G463" s="21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V463" s="31"/>
    </row>
    <row r="464" spans="2:48" ht="25.5" customHeight="1">
      <c r="B464" s="74" t="s">
        <v>105</v>
      </c>
      <c r="C464" s="74"/>
      <c r="D464" s="75" t="s">
        <v>106</v>
      </c>
      <c r="E464" s="92">
        <v>18000</v>
      </c>
      <c r="F464" s="21"/>
      <c r="G464" s="21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V464" s="31"/>
    </row>
    <row r="465" spans="2:48" ht="25.5" customHeight="1">
      <c r="B465" s="74" t="s">
        <v>107</v>
      </c>
      <c r="C465" s="74"/>
      <c r="D465" s="75" t="s">
        <v>108</v>
      </c>
      <c r="E465" s="92">
        <v>390000</v>
      </c>
      <c r="F465" s="21"/>
      <c r="G465" s="21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V465" s="31"/>
    </row>
    <row r="466" spans="2:48" ht="25.5" customHeight="1" hidden="1">
      <c r="B466" s="74" t="s">
        <v>109</v>
      </c>
      <c r="C466" s="74"/>
      <c r="D466" s="75" t="s">
        <v>110</v>
      </c>
      <c r="E466" s="92"/>
      <c r="F466" s="21"/>
      <c r="G466" s="21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V466" s="31"/>
    </row>
    <row r="467" spans="2:48" ht="25.5" customHeight="1" hidden="1">
      <c r="B467" s="74" t="s">
        <v>111</v>
      </c>
      <c r="C467" s="74"/>
      <c r="D467" s="75" t="s">
        <v>112</v>
      </c>
      <c r="E467" s="92"/>
      <c r="F467" s="21"/>
      <c r="G467" s="21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V467" s="31"/>
    </row>
    <row r="468" spans="2:48" ht="25.5" customHeight="1" hidden="1">
      <c r="B468" s="74" t="s">
        <v>113</v>
      </c>
      <c r="C468" s="74"/>
      <c r="D468" s="75" t="s">
        <v>114</v>
      </c>
      <c r="E468" s="92"/>
      <c r="F468" s="21"/>
      <c r="G468" s="21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V468" s="31"/>
    </row>
    <row r="469" spans="2:48" ht="25.5" customHeight="1" hidden="1">
      <c r="B469" s="74" t="s">
        <v>115</v>
      </c>
      <c r="C469" s="74"/>
      <c r="D469" s="75" t="s">
        <v>116</v>
      </c>
      <c r="E469" s="92"/>
      <c r="F469" s="21"/>
      <c r="G469" s="21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V469" s="31"/>
    </row>
    <row r="470" spans="2:48" ht="25.5" customHeight="1" hidden="1">
      <c r="B470" s="74" t="s">
        <v>117</v>
      </c>
      <c r="C470" s="74"/>
      <c r="D470" s="75" t="s">
        <v>118</v>
      </c>
      <c r="E470" s="92"/>
      <c r="F470" s="21"/>
      <c r="G470" s="21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V470" s="31"/>
    </row>
    <row r="471" spans="2:48" ht="25.5" customHeight="1">
      <c r="B471" s="74" t="s">
        <v>119</v>
      </c>
      <c r="C471" s="74"/>
      <c r="D471" s="75" t="s">
        <v>120</v>
      </c>
      <c r="E471" s="92">
        <v>48000</v>
      </c>
      <c r="F471" s="21"/>
      <c r="G471" s="21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V471" s="31"/>
    </row>
    <row r="472" spans="2:48" ht="25.5" customHeight="1">
      <c r="B472" s="74" t="s">
        <v>121</v>
      </c>
      <c r="C472" s="74"/>
      <c r="D472" s="75" t="s">
        <v>122</v>
      </c>
      <c r="E472" s="92">
        <v>12000</v>
      </c>
      <c r="F472" s="21"/>
      <c r="G472" s="21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V472" s="31"/>
    </row>
    <row r="473" spans="2:48" ht="25.5" customHeight="1">
      <c r="B473" s="74" t="s">
        <v>123</v>
      </c>
      <c r="C473" s="74"/>
      <c r="D473" s="75" t="s">
        <v>124</v>
      </c>
      <c r="E473" s="92">
        <v>42000</v>
      </c>
      <c r="F473" s="21"/>
      <c r="G473" s="21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V473" s="31"/>
    </row>
    <row r="474" spans="2:48" ht="25.5" customHeight="1">
      <c r="B474" s="74" t="s">
        <v>125</v>
      </c>
      <c r="C474" s="74"/>
      <c r="D474" s="75" t="s">
        <v>126</v>
      </c>
      <c r="E474" s="92">
        <v>36000</v>
      </c>
      <c r="F474" s="21"/>
      <c r="G474" s="21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V474" s="31"/>
    </row>
    <row r="475" spans="2:48" ht="25.5" customHeight="1" hidden="1">
      <c r="B475" s="74" t="s">
        <v>127</v>
      </c>
      <c r="C475" s="74"/>
      <c r="D475" s="75" t="s">
        <v>128</v>
      </c>
      <c r="E475" s="92"/>
      <c r="F475" s="21"/>
      <c r="G475" s="21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V475" s="31"/>
    </row>
    <row r="476" spans="2:48" ht="25.5" customHeight="1">
      <c r="B476" s="74" t="s">
        <v>129</v>
      </c>
      <c r="C476" s="74"/>
      <c r="D476" s="75" t="s">
        <v>130</v>
      </c>
      <c r="E476" s="92">
        <v>48000</v>
      </c>
      <c r="F476" s="21"/>
      <c r="G476" s="21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V476" s="31"/>
    </row>
    <row r="477" spans="2:48" ht="25.5" customHeight="1">
      <c r="B477" s="74" t="s">
        <v>131</v>
      </c>
      <c r="C477" s="74"/>
      <c r="D477" s="75" t="s">
        <v>132</v>
      </c>
      <c r="E477" s="92">
        <v>54000</v>
      </c>
      <c r="F477" s="21"/>
      <c r="G477" s="21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V477" s="31"/>
    </row>
    <row r="478" spans="2:48" ht="25.5" customHeight="1" hidden="1">
      <c r="B478" s="74" t="s">
        <v>133</v>
      </c>
      <c r="C478" s="74"/>
      <c r="D478" s="75" t="s">
        <v>134</v>
      </c>
      <c r="E478" s="92"/>
      <c r="F478" s="21"/>
      <c r="G478" s="21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V478" s="31"/>
    </row>
    <row r="479" spans="2:48" ht="25.5" customHeight="1" hidden="1">
      <c r="B479" s="74" t="s">
        <v>135</v>
      </c>
      <c r="C479" s="74"/>
      <c r="D479" s="75" t="s">
        <v>136</v>
      </c>
      <c r="E479" s="92"/>
      <c r="F479" s="21"/>
      <c r="G479" s="21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V479" s="31"/>
    </row>
    <row r="480" spans="2:48" ht="25.5" customHeight="1">
      <c r="B480" s="74" t="s">
        <v>137</v>
      </c>
      <c r="C480" s="74"/>
      <c r="D480" s="75" t="s">
        <v>138</v>
      </c>
      <c r="E480" s="92">
        <v>60000</v>
      </c>
      <c r="F480" s="21"/>
      <c r="G480" s="21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V480" s="31"/>
    </row>
    <row r="481" spans="2:48" ht="25.5" customHeight="1" hidden="1">
      <c r="B481" s="74" t="s">
        <v>139</v>
      </c>
      <c r="C481" s="74"/>
      <c r="D481" s="75" t="s">
        <v>140</v>
      </c>
      <c r="E481" s="92"/>
      <c r="F481" s="21"/>
      <c r="G481" s="21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V481" s="31"/>
    </row>
    <row r="482" spans="2:48" ht="25.5" customHeight="1" hidden="1">
      <c r="B482" s="74" t="s">
        <v>141</v>
      </c>
      <c r="C482" s="74"/>
      <c r="D482" s="75" t="s">
        <v>142</v>
      </c>
      <c r="E482" s="92"/>
      <c r="F482" s="21"/>
      <c r="G482" s="21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V482" s="31"/>
    </row>
    <row r="483" spans="2:48" ht="25.5" customHeight="1">
      <c r="B483" s="74" t="s">
        <v>143</v>
      </c>
      <c r="C483" s="74"/>
      <c r="D483" s="75" t="s">
        <v>144</v>
      </c>
      <c r="E483" s="92">
        <v>60000</v>
      </c>
      <c r="F483" s="21"/>
      <c r="G483" s="21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V483" s="31"/>
    </row>
    <row r="484" spans="2:48" ht="25.5" customHeight="1" hidden="1">
      <c r="B484" s="74" t="s">
        <v>145</v>
      </c>
      <c r="C484" s="74"/>
      <c r="D484" s="75" t="s">
        <v>146</v>
      </c>
      <c r="E484" s="92"/>
      <c r="F484" s="21"/>
      <c r="G484" s="21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V484" s="31"/>
    </row>
    <row r="485" spans="2:48" ht="25.5" customHeight="1" hidden="1">
      <c r="B485" s="74" t="s">
        <v>147</v>
      </c>
      <c r="C485" s="74"/>
      <c r="D485" s="75" t="s">
        <v>148</v>
      </c>
      <c r="E485" s="92"/>
      <c r="F485" s="21"/>
      <c r="G485" s="21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V485" s="31"/>
    </row>
    <row r="486" spans="2:48" ht="25.5" customHeight="1" hidden="1">
      <c r="B486" s="74" t="s">
        <v>149</v>
      </c>
      <c r="C486" s="74"/>
      <c r="D486" s="75" t="s">
        <v>150</v>
      </c>
      <c r="E486" s="92"/>
      <c r="F486" s="21"/>
      <c r="G486" s="21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V486" s="31"/>
    </row>
    <row r="487" spans="2:48" ht="25.5" customHeight="1" hidden="1">
      <c r="B487" s="74" t="s">
        <v>151</v>
      </c>
      <c r="C487" s="74"/>
      <c r="D487" s="75" t="s">
        <v>152</v>
      </c>
      <c r="E487" s="92"/>
      <c r="F487" s="21"/>
      <c r="G487" s="21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V487" s="31"/>
    </row>
    <row r="488" spans="2:48" ht="25.5" customHeight="1">
      <c r="B488" s="74" t="s">
        <v>153</v>
      </c>
      <c r="C488" s="74"/>
      <c r="D488" s="75" t="s">
        <v>154</v>
      </c>
      <c r="E488" s="92">
        <v>30000</v>
      </c>
      <c r="F488" s="21"/>
      <c r="G488" s="21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V488" s="31"/>
    </row>
    <row r="489" spans="2:48" ht="25.5" customHeight="1">
      <c r="B489" s="74" t="s">
        <v>155</v>
      </c>
      <c r="C489" s="74"/>
      <c r="D489" s="75" t="s">
        <v>156</v>
      </c>
      <c r="E489" s="92">
        <v>30000</v>
      </c>
      <c r="F489" s="21"/>
      <c r="G489" s="21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V489" s="31"/>
    </row>
    <row r="490" spans="2:48" ht="25.5" customHeight="1">
      <c r="B490" s="74" t="s">
        <v>157</v>
      </c>
      <c r="C490" s="74"/>
      <c r="D490" s="75" t="s">
        <v>158</v>
      </c>
      <c r="E490" s="92">
        <v>66000</v>
      </c>
      <c r="F490" s="21"/>
      <c r="G490" s="21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V490" s="31"/>
    </row>
    <row r="491" spans="2:48" ht="25.5" customHeight="1" hidden="1">
      <c r="B491" s="74" t="s">
        <v>159</v>
      </c>
      <c r="C491" s="74"/>
      <c r="D491" s="75" t="s">
        <v>160</v>
      </c>
      <c r="E491" s="92"/>
      <c r="F491" s="21"/>
      <c r="G491" s="21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V491" s="31"/>
    </row>
    <row r="492" spans="2:48" ht="25.5" customHeight="1">
      <c r="B492" s="74" t="s">
        <v>161</v>
      </c>
      <c r="C492" s="74"/>
      <c r="D492" s="75" t="s">
        <v>162</v>
      </c>
      <c r="E492" s="92">
        <v>36000</v>
      </c>
      <c r="F492" s="21"/>
      <c r="G492" s="21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V492" s="31"/>
    </row>
    <row r="493" spans="2:48" ht="25.5" customHeight="1" hidden="1">
      <c r="B493" s="74" t="s">
        <v>163</v>
      </c>
      <c r="C493" s="74"/>
      <c r="D493" s="75" t="s">
        <v>164</v>
      </c>
      <c r="E493" s="83"/>
      <c r="F493" s="21"/>
      <c r="G493" s="21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V493" s="31"/>
    </row>
    <row r="494" spans="2:48" ht="25.5" customHeight="1" hidden="1">
      <c r="B494" s="74" t="s">
        <v>165</v>
      </c>
      <c r="C494" s="74"/>
      <c r="D494" s="75" t="s">
        <v>166</v>
      </c>
      <c r="E494" s="83"/>
      <c r="F494" s="21"/>
      <c r="G494" s="21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V494" s="31"/>
    </row>
    <row r="495" spans="2:48" ht="113.25" customHeight="1">
      <c r="B495" s="80"/>
      <c r="C495" s="80"/>
      <c r="D495" s="86" t="s">
        <v>208</v>
      </c>
      <c r="E495" s="99">
        <f>E496</f>
        <v>81000</v>
      </c>
      <c r="F495" s="21"/>
      <c r="G495" s="21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V495" s="31"/>
    </row>
    <row r="496" spans="2:48" ht="25.5" customHeight="1">
      <c r="B496" s="72" t="s">
        <v>41</v>
      </c>
      <c r="C496" s="72"/>
      <c r="D496" s="73" t="s">
        <v>42</v>
      </c>
      <c r="E496" s="94">
        <f>SUM(E497:E498)</f>
        <v>81000</v>
      </c>
      <c r="F496" s="21"/>
      <c r="G496" s="21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V496" s="31"/>
    </row>
    <row r="497" spans="2:48" ht="25.5" customHeight="1">
      <c r="B497" s="74" t="s">
        <v>101</v>
      </c>
      <c r="C497" s="74"/>
      <c r="D497" s="75" t="s">
        <v>102</v>
      </c>
      <c r="E497" s="116">
        <v>26997</v>
      </c>
      <c r="F497" s="21"/>
      <c r="G497" s="21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V497" s="31"/>
    </row>
    <row r="498" spans="2:48" ht="25.5" customHeight="1">
      <c r="B498" s="74" t="s">
        <v>107</v>
      </c>
      <c r="C498" s="74"/>
      <c r="D498" s="75" t="s">
        <v>108</v>
      </c>
      <c r="E498" s="116">
        <v>54003</v>
      </c>
      <c r="F498" s="21"/>
      <c r="G498" s="21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V498" s="31"/>
    </row>
    <row r="499" spans="2:48" ht="43.5" customHeight="1">
      <c r="B499" s="80"/>
      <c r="C499" s="80"/>
      <c r="D499" s="86" t="s">
        <v>201</v>
      </c>
      <c r="E499" s="99">
        <f>SUM(E500:E512)</f>
        <v>2723000</v>
      </c>
      <c r="F499" s="21"/>
      <c r="G499" s="21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V499" s="31"/>
    </row>
    <row r="500" spans="2:48" ht="30.75" customHeight="1">
      <c r="B500" s="74" t="s">
        <v>59</v>
      </c>
      <c r="C500" s="74"/>
      <c r="D500" s="75" t="s">
        <v>60</v>
      </c>
      <c r="E500" s="92">
        <v>150000</v>
      </c>
      <c r="F500" s="21"/>
      <c r="G500" s="21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V500" s="31"/>
    </row>
    <row r="501" spans="2:48" ht="25.5" customHeight="1">
      <c r="B501" s="74" t="s">
        <v>81</v>
      </c>
      <c r="C501" s="74"/>
      <c r="D501" s="75" t="s">
        <v>82</v>
      </c>
      <c r="E501" s="116">
        <v>100000</v>
      </c>
      <c r="F501" s="21"/>
      <c r="G501" s="21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V501" s="31"/>
    </row>
    <row r="502" spans="2:48" ht="25.5" customHeight="1">
      <c r="B502" s="74" t="s">
        <v>85</v>
      </c>
      <c r="C502" s="74"/>
      <c r="D502" s="75" t="s">
        <v>86</v>
      </c>
      <c r="E502" s="116">
        <v>300000</v>
      </c>
      <c r="F502" s="21"/>
      <c r="G502" s="21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V502" s="31"/>
    </row>
    <row r="503" spans="2:48" ht="25.5" customHeight="1">
      <c r="B503" s="74" t="s">
        <v>95</v>
      </c>
      <c r="C503" s="74"/>
      <c r="D503" s="75" t="s">
        <v>96</v>
      </c>
      <c r="E503" s="116">
        <v>353000</v>
      </c>
      <c r="F503" s="21"/>
      <c r="G503" s="21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V503" s="31"/>
    </row>
    <row r="504" spans="2:48" ht="25.5" customHeight="1">
      <c r="B504" s="74" t="s">
        <v>101</v>
      </c>
      <c r="C504" s="74"/>
      <c r="D504" s="75" t="s">
        <v>102</v>
      </c>
      <c r="E504" s="116">
        <v>150000</v>
      </c>
      <c r="F504" s="21"/>
      <c r="G504" s="21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V504" s="31"/>
    </row>
    <row r="505" spans="2:48" ht="25.5" customHeight="1">
      <c r="B505" s="74" t="s">
        <v>105</v>
      </c>
      <c r="C505" s="74"/>
      <c r="D505" s="75" t="s">
        <v>106</v>
      </c>
      <c r="E505" s="116">
        <v>350000</v>
      </c>
      <c r="F505" s="21"/>
      <c r="G505" s="21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V505" s="31"/>
    </row>
    <row r="506" spans="2:48" ht="25.5" customHeight="1">
      <c r="B506" s="74" t="s">
        <v>107</v>
      </c>
      <c r="C506" s="74"/>
      <c r="D506" s="75" t="s">
        <v>108</v>
      </c>
      <c r="E506" s="116">
        <v>200000</v>
      </c>
      <c r="F506" s="21"/>
      <c r="G506" s="21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V506" s="31"/>
    </row>
    <row r="507" spans="2:48" ht="25.5" customHeight="1">
      <c r="B507" s="74" t="s">
        <v>125</v>
      </c>
      <c r="C507" s="74"/>
      <c r="D507" s="75" t="s">
        <v>126</v>
      </c>
      <c r="E507" s="116">
        <v>200000</v>
      </c>
      <c r="F507" s="21"/>
      <c r="G507" s="21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V507" s="31"/>
    </row>
    <row r="508" spans="2:48" ht="25.5" customHeight="1">
      <c r="B508" s="74" t="s">
        <v>137</v>
      </c>
      <c r="C508" s="74"/>
      <c r="D508" s="75" t="s">
        <v>138</v>
      </c>
      <c r="E508" s="116">
        <v>100000</v>
      </c>
      <c r="F508" s="21"/>
      <c r="G508" s="21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V508" s="31"/>
    </row>
    <row r="509" spans="2:48" ht="25.5" customHeight="1">
      <c r="B509" s="74" t="s">
        <v>153</v>
      </c>
      <c r="C509" s="74"/>
      <c r="D509" s="75" t="s">
        <v>154</v>
      </c>
      <c r="E509" s="116">
        <v>200000</v>
      </c>
      <c r="F509" s="21"/>
      <c r="G509" s="21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V509" s="31"/>
    </row>
    <row r="510" spans="2:48" ht="25.5" customHeight="1">
      <c r="B510" s="74" t="s">
        <v>155</v>
      </c>
      <c r="C510" s="74"/>
      <c r="D510" s="75" t="s">
        <v>156</v>
      </c>
      <c r="E510" s="116">
        <v>220000</v>
      </c>
      <c r="F510" s="21"/>
      <c r="G510" s="21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V510" s="31"/>
    </row>
    <row r="511" spans="2:48" ht="24.75" customHeight="1">
      <c r="B511" s="74" t="s">
        <v>157</v>
      </c>
      <c r="C511" s="74"/>
      <c r="D511" s="75" t="s">
        <v>158</v>
      </c>
      <c r="E511" s="116">
        <v>200000</v>
      </c>
      <c r="F511" s="21"/>
      <c r="G511" s="21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V511" s="31"/>
    </row>
    <row r="512" spans="2:48" ht="25.5" customHeight="1" hidden="1">
      <c r="B512" s="74" t="s">
        <v>161</v>
      </c>
      <c r="C512" s="74"/>
      <c r="D512" s="75" t="s">
        <v>162</v>
      </c>
      <c r="E512" s="79">
        <v>200000</v>
      </c>
      <c r="F512" s="21"/>
      <c r="G512" s="21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V512" s="31"/>
    </row>
    <row r="513" spans="2:48" ht="60" customHeight="1">
      <c r="B513" s="129">
        <v>3719710</v>
      </c>
      <c r="C513" s="130">
        <v>9710</v>
      </c>
      <c r="D513" s="87" t="s">
        <v>200</v>
      </c>
      <c r="E513" s="93">
        <f>E514</f>
        <v>1499700</v>
      </c>
      <c r="F513" s="21"/>
      <c r="G513" s="21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V513" s="31"/>
    </row>
    <row r="514" spans="2:48" ht="25.5" customHeight="1">
      <c r="B514" s="74">
        <v>13100000000</v>
      </c>
      <c r="C514" s="74"/>
      <c r="D514" s="75" t="s">
        <v>199</v>
      </c>
      <c r="E514" s="116">
        <v>1499700</v>
      </c>
      <c r="F514" s="21"/>
      <c r="G514" s="21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V514" s="31"/>
    </row>
    <row r="515" spans="2:48" ht="25.5" customHeight="1" hidden="1">
      <c r="B515" s="74"/>
      <c r="C515" s="74"/>
      <c r="D515" s="75"/>
      <c r="E515" s="79"/>
      <c r="F515" s="21"/>
      <c r="G515" s="21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V515" s="31"/>
    </row>
    <row r="516" spans="2:37" ht="35.25" customHeight="1">
      <c r="B516" s="18"/>
      <c r="C516" s="18"/>
      <c r="D516" s="88" t="s">
        <v>204</v>
      </c>
      <c r="E516" s="89"/>
      <c r="F516" s="20">
        <f>F517+F519</f>
        <v>0</v>
      </c>
      <c r="G516" s="20">
        <f>G517+G519</f>
        <v>0</v>
      </c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</row>
    <row r="517" spans="2:37" ht="33" customHeight="1">
      <c r="B517" s="129">
        <v>3719770</v>
      </c>
      <c r="C517" s="130">
        <v>9770</v>
      </c>
      <c r="D517" s="87" t="s">
        <v>203</v>
      </c>
      <c r="E517" s="93">
        <f>SUM(E518)</f>
        <v>7892500</v>
      </c>
      <c r="F517" s="17">
        <f>F518</f>
        <v>0</v>
      </c>
      <c r="G517" s="17">
        <f>G518</f>
        <v>0</v>
      </c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</row>
    <row r="518" spans="2:43" ht="46.5" customHeight="1">
      <c r="B518" s="81"/>
      <c r="C518" s="81"/>
      <c r="D518" s="86" t="s">
        <v>201</v>
      </c>
      <c r="E518" s="99">
        <f>SUM(E519:E519)</f>
        <v>7892500</v>
      </c>
      <c r="F518" s="12"/>
      <c r="G518" s="12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Q518" s="1">
        <v>372.85</v>
      </c>
    </row>
    <row r="519" spans="2:21" ht="29.25" customHeight="1">
      <c r="B519" s="72" t="s">
        <v>41</v>
      </c>
      <c r="C519" s="72"/>
      <c r="D519" s="73" t="s">
        <v>42</v>
      </c>
      <c r="E519" s="94">
        <f>SUM(E520:E544)</f>
        <v>7892500</v>
      </c>
      <c r="F519" s="17"/>
      <c r="G519" s="17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</row>
    <row r="520" spans="2:21" ht="21.75" customHeight="1">
      <c r="B520" s="74" t="s">
        <v>47</v>
      </c>
      <c r="C520" s="74"/>
      <c r="D520" s="75" t="s">
        <v>48</v>
      </c>
      <c r="E520" s="92">
        <v>273000</v>
      </c>
      <c r="F520" s="21"/>
      <c r="G520" s="21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</row>
    <row r="521" spans="2:21" ht="20.25" customHeight="1">
      <c r="B521" s="74" t="s">
        <v>51</v>
      </c>
      <c r="C521" s="74"/>
      <c r="D521" s="75" t="s">
        <v>52</v>
      </c>
      <c r="E521" s="92">
        <v>500000</v>
      </c>
      <c r="F521" s="21"/>
      <c r="G521" s="21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</row>
    <row r="522" spans="2:21" ht="20.25" customHeight="1">
      <c r="B522" s="74" t="s">
        <v>65</v>
      </c>
      <c r="C522" s="74"/>
      <c r="D522" s="75" t="s">
        <v>66</v>
      </c>
      <c r="E522" s="92">
        <v>300000</v>
      </c>
      <c r="F522" s="21"/>
      <c r="G522" s="21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</row>
    <row r="523" spans="2:21" ht="18" customHeight="1">
      <c r="B523" s="74" t="s">
        <v>67</v>
      </c>
      <c r="C523" s="74"/>
      <c r="D523" s="75" t="s">
        <v>68</v>
      </c>
      <c r="E523" s="92">
        <v>100000</v>
      </c>
      <c r="F523" s="21"/>
      <c r="G523" s="21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</row>
    <row r="524" spans="2:21" ht="19.5" customHeight="1">
      <c r="B524" s="74" t="s">
        <v>77</v>
      </c>
      <c r="C524" s="74"/>
      <c r="D524" s="75" t="s">
        <v>78</v>
      </c>
      <c r="E524" s="92">
        <v>300000</v>
      </c>
      <c r="F524" s="82"/>
      <c r="G524" s="82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</row>
    <row r="525" spans="2:21" ht="18" customHeight="1">
      <c r="B525" s="74" t="s">
        <v>81</v>
      </c>
      <c r="C525" s="74"/>
      <c r="D525" s="75" t="s">
        <v>82</v>
      </c>
      <c r="E525" s="92">
        <v>500000</v>
      </c>
      <c r="F525" s="11"/>
      <c r="G525" s="11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</row>
    <row r="526" spans="2:23" ht="21">
      <c r="B526" s="74" t="s">
        <v>85</v>
      </c>
      <c r="C526" s="74"/>
      <c r="D526" s="75" t="s">
        <v>86</v>
      </c>
      <c r="E526" s="92">
        <v>260000</v>
      </c>
      <c r="F526" s="22"/>
      <c r="G526" s="2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W526" s="1">
        <v>48</v>
      </c>
    </row>
    <row r="527" spans="2:23" ht="21">
      <c r="B527" s="74" t="s">
        <v>87</v>
      </c>
      <c r="C527" s="74"/>
      <c r="D527" s="75" t="s">
        <v>88</v>
      </c>
      <c r="E527" s="92">
        <v>125200</v>
      </c>
      <c r="F527" s="22"/>
      <c r="G527" s="2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W527" s="1">
        <v>47</v>
      </c>
    </row>
    <row r="528" spans="1:21" ht="21">
      <c r="A528" s="64"/>
      <c r="B528" s="74" t="s">
        <v>105</v>
      </c>
      <c r="C528" s="74"/>
      <c r="D528" s="75" t="s">
        <v>106</v>
      </c>
      <c r="E528" s="92">
        <v>300000</v>
      </c>
      <c r="F528" s="22">
        <f>SUM(H528:BC528)</f>
        <v>0</v>
      </c>
      <c r="G528" s="22">
        <f>E528-F528</f>
        <v>300000</v>
      </c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</row>
    <row r="529" spans="2:23" ht="21">
      <c r="B529" s="74" t="s">
        <v>107</v>
      </c>
      <c r="C529" s="74"/>
      <c r="D529" s="75" t="s">
        <v>108</v>
      </c>
      <c r="E529" s="92">
        <v>300000</v>
      </c>
      <c r="F529" s="21">
        <f>SUM(H529:BC529)</f>
        <v>850.2</v>
      </c>
      <c r="G529" s="21">
        <f>E529-F529</f>
        <v>299149.8</v>
      </c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W529" s="1">
        <v>850.2</v>
      </c>
    </row>
    <row r="530" spans="2:21" ht="21">
      <c r="B530" s="74" t="s">
        <v>113</v>
      </c>
      <c r="C530" s="74"/>
      <c r="D530" s="75" t="s">
        <v>114</v>
      </c>
      <c r="E530" s="92">
        <v>300000</v>
      </c>
      <c r="F530" s="21">
        <f>SUM(H530:BC530)</f>
        <v>34.917</v>
      </c>
      <c r="G530" s="21">
        <f aca="true" t="shared" si="5" ref="G530:G565">E530-F530</f>
        <v>299965.083</v>
      </c>
      <c r="H530" s="35"/>
      <c r="I530" s="35"/>
      <c r="J530" s="35"/>
      <c r="K530" s="35"/>
      <c r="L530" s="35"/>
      <c r="M530" s="35">
        <v>34.917</v>
      </c>
      <c r="N530" s="35"/>
      <c r="O530" s="35"/>
      <c r="P530" s="35"/>
      <c r="Q530" s="35"/>
      <c r="R530" s="35"/>
      <c r="S530" s="35"/>
      <c r="T530" s="35"/>
      <c r="U530" s="35"/>
    </row>
    <row r="531" spans="2:21" ht="21">
      <c r="B531" s="74" t="s">
        <v>115</v>
      </c>
      <c r="C531" s="74"/>
      <c r="D531" s="75" t="s">
        <v>116</v>
      </c>
      <c r="E531" s="92">
        <v>300000</v>
      </c>
      <c r="F531" s="21">
        <f>SUM(H531:BC531)</f>
        <v>100</v>
      </c>
      <c r="G531" s="21">
        <f t="shared" si="5"/>
        <v>299900</v>
      </c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>
        <v>100</v>
      </c>
      <c r="T531" s="35"/>
      <c r="U531" s="35"/>
    </row>
    <row r="532" spans="2:21" ht="20.25" hidden="1">
      <c r="B532" s="74" t="s">
        <v>117</v>
      </c>
      <c r="C532" s="74"/>
      <c r="D532" s="75" t="s">
        <v>118</v>
      </c>
      <c r="E532" s="92"/>
      <c r="F532" s="25">
        <f>SUM(F533:F535)</f>
        <v>97.42</v>
      </c>
      <c r="G532" s="25">
        <f>SUM(G533:G535)</f>
        <v>1184402.58</v>
      </c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  <row r="533" spans="2:21" ht="21">
      <c r="B533" s="74" t="s">
        <v>119</v>
      </c>
      <c r="C533" s="74"/>
      <c r="D533" s="75" t="s">
        <v>120</v>
      </c>
      <c r="E533" s="92">
        <v>300000</v>
      </c>
      <c r="F533" s="21">
        <f aca="true" t="shared" si="6" ref="F533:F538">SUM(H533:BC533)</f>
        <v>0</v>
      </c>
      <c r="G533" s="21">
        <f t="shared" si="5"/>
        <v>300000</v>
      </c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</row>
    <row r="534" spans="2:21" ht="21">
      <c r="B534" s="74" t="s">
        <v>123</v>
      </c>
      <c r="C534" s="74"/>
      <c r="D534" s="75" t="s">
        <v>124</v>
      </c>
      <c r="E534" s="92">
        <v>584500</v>
      </c>
      <c r="F534" s="21">
        <f t="shared" si="6"/>
        <v>97.42</v>
      </c>
      <c r="G534" s="21">
        <f t="shared" si="5"/>
        <v>584402.58</v>
      </c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>
        <v>97.42</v>
      </c>
    </row>
    <row r="535" spans="2:21" ht="21">
      <c r="B535" s="74" t="s">
        <v>125</v>
      </c>
      <c r="C535" s="74"/>
      <c r="D535" s="75" t="s">
        <v>126</v>
      </c>
      <c r="E535" s="92">
        <v>300000</v>
      </c>
      <c r="F535" s="21">
        <f t="shared" si="6"/>
        <v>0</v>
      </c>
      <c r="G535" s="21">
        <f t="shared" si="5"/>
        <v>300000</v>
      </c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</row>
    <row r="536" spans="1:24" ht="21">
      <c r="A536" s="64"/>
      <c r="B536" s="74" t="s">
        <v>131</v>
      </c>
      <c r="C536" s="74"/>
      <c r="D536" s="75" t="s">
        <v>132</v>
      </c>
      <c r="E536" s="92">
        <v>600000</v>
      </c>
      <c r="F536" s="66">
        <f t="shared" si="6"/>
        <v>49.96665</v>
      </c>
      <c r="G536" s="66">
        <f t="shared" si="5"/>
        <v>599950.03335</v>
      </c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X536" s="1">
        <v>49.96665</v>
      </c>
    </row>
    <row r="537" spans="1:24" ht="20.25" customHeight="1">
      <c r="A537" s="64"/>
      <c r="B537" s="74" t="s">
        <v>133</v>
      </c>
      <c r="C537" s="74"/>
      <c r="D537" s="75" t="s">
        <v>134</v>
      </c>
      <c r="E537" s="92">
        <v>284800</v>
      </c>
      <c r="F537" s="66">
        <f t="shared" si="6"/>
        <v>49.9667</v>
      </c>
      <c r="G537" s="66">
        <f t="shared" si="5"/>
        <v>284750.0333</v>
      </c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X537" s="1">
        <v>49.9667</v>
      </c>
    </row>
    <row r="538" spans="2:21" ht="21">
      <c r="B538" s="74" t="s">
        <v>137</v>
      </c>
      <c r="C538" s="74"/>
      <c r="D538" s="75" t="s">
        <v>138</v>
      </c>
      <c r="E538" s="92">
        <v>465000</v>
      </c>
      <c r="F538" s="21">
        <f t="shared" si="6"/>
        <v>49.8</v>
      </c>
      <c r="G538" s="21">
        <f t="shared" si="5"/>
        <v>464950.2</v>
      </c>
      <c r="H538" s="35"/>
      <c r="I538" s="35"/>
      <c r="J538" s="35"/>
      <c r="K538" s="35"/>
      <c r="L538" s="35"/>
      <c r="M538" s="35"/>
      <c r="N538" s="35">
        <v>49.8</v>
      </c>
      <c r="O538" s="35"/>
      <c r="P538" s="35"/>
      <c r="Q538" s="35"/>
      <c r="R538" s="35"/>
      <c r="S538" s="35"/>
      <c r="T538" s="35"/>
      <c r="U538" s="35"/>
    </row>
    <row r="539" spans="2:21" ht="20.25">
      <c r="B539" s="74" t="s">
        <v>143</v>
      </c>
      <c r="C539" s="74"/>
      <c r="D539" s="75" t="s">
        <v>144</v>
      </c>
      <c r="E539" s="92">
        <v>220000</v>
      </c>
      <c r="F539" s="17">
        <f>SUM(F540:F562)</f>
        <v>2284</v>
      </c>
      <c r="G539" s="17">
        <f>SUM(G540:G562)</f>
        <v>1577715.9999999998</v>
      </c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</row>
    <row r="540" spans="2:23" ht="21">
      <c r="B540" s="74" t="s">
        <v>153</v>
      </c>
      <c r="C540" s="74"/>
      <c r="D540" s="75" t="s">
        <v>154</v>
      </c>
      <c r="E540" s="92">
        <v>300000</v>
      </c>
      <c r="F540" s="22">
        <f aca="true" t="shared" si="7" ref="F540:F565">SUM(H540:BC540)</f>
        <v>100</v>
      </c>
      <c r="G540" s="22">
        <f t="shared" si="5"/>
        <v>299900</v>
      </c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W540" s="1">
        <v>100</v>
      </c>
    </row>
    <row r="541" spans="2:21" ht="21">
      <c r="B541" s="74" t="s">
        <v>155</v>
      </c>
      <c r="C541" s="74"/>
      <c r="D541" s="75" t="s">
        <v>156</v>
      </c>
      <c r="E541" s="92">
        <v>80000</v>
      </c>
      <c r="F541" s="22">
        <f t="shared" si="7"/>
        <v>0</v>
      </c>
      <c r="G541" s="22">
        <f t="shared" si="5"/>
        <v>80000</v>
      </c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</row>
    <row r="542" spans="2:21" ht="21">
      <c r="B542" s="74" t="s">
        <v>157</v>
      </c>
      <c r="C542" s="74"/>
      <c r="D542" s="75" t="s">
        <v>158</v>
      </c>
      <c r="E542" s="92">
        <v>600000</v>
      </c>
      <c r="F542" s="22">
        <f t="shared" si="7"/>
        <v>41</v>
      </c>
      <c r="G542" s="22">
        <f t="shared" si="5"/>
        <v>599959</v>
      </c>
      <c r="H542" s="34"/>
      <c r="I542" s="34"/>
      <c r="J542" s="34"/>
      <c r="K542" s="34"/>
      <c r="L542" s="34"/>
      <c r="M542" s="34"/>
      <c r="N542" s="34"/>
      <c r="O542" s="34"/>
      <c r="P542" s="34">
        <v>41</v>
      </c>
      <c r="Q542" s="34"/>
      <c r="R542" s="34"/>
      <c r="S542" s="34"/>
      <c r="T542" s="34"/>
      <c r="U542" s="34"/>
    </row>
    <row r="543" spans="2:21" ht="21">
      <c r="B543" s="74" t="s">
        <v>161</v>
      </c>
      <c r="C543" s="74"/>
      <c r="D543" s="75" t="s">
        <v>162</v>
      </c>
      <c r="E543" s="92">
        <v>300000</v>
      </c>
      <c r="F543" s="22">
        <f t="shared" si="7"/>
        <v>50</v>
      </c>
      <c r="G543" s="22">
        <f t="shared" si="5"/>
        <v>299950</v>
      </c>
      <c r="H543" s="34"/>
      <c r="I543" s="34"/>
      <c r="J543" s="34"/>
      <c r="K543" s="34"/>
      <c r="L543" s="34"/>
      <c r="M543" s="34"/>
      <c r="N543" s="34"/>
      <c r="O543" s="34"/>
      <c r="P543" s="34">
        <v>50</v>
      </c>
      <c r="Q543" s="34"/>
      <c r="R543" s="34"/>
      <c r="S543" s="34"/>
      <c r="T543" s="34"/>
      <c r="U543" s="34"/>
    </row>
    <row r="544" spans="2:21" ht="21">
      <c r="B544" s="74" t="s">
        <v>165</v>
      </c>
      <c r="C544" s="74"/>
      <c r="D544" s="75" t="s">
        <v>166</v>
      </c>
      <c r="E544" s="92">
        <v>300000</v>
      </c>
      <c r="F544" s="22">
        <f t="shared" si="7"/>
        <v>0</v>
      </c>
      <c r="G544" s="22">
        <f t="shared" si="5"/>
        <v>300000</v>
      </c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</row>
    <row r="545" spans="2:21" ht="21" hidden="1">
      <c r="B545" s="59"/>
      <c r="C545" s="90"/>
      <c r="D545" s="60"/>
      <c r="E545" s="12"/>
      <c r="F545" s="22">
        <f t="shared" si="7"/>
        <v>0</v>
      </c>
      <c r="G545" s="22">
        <f t="shared" si="5"/>
        <v>0</v>
      </c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</row>
    <row r="546" spans="2:21" ht="21" hidden="1">
      <c r="B546" s="59"/>
      <c r="C546" s="90"/>
      <c r="D546" s="60"/>
      <c r="E546" s="12"/>
      <c r="F546" s="22">
        <f t="shared" si="7"/>
        <v>100</v>
      </c>
      <c r="G546" s="22">
        <f t="shared" si="5"/>
        <v>-100</v>
      </c>
      <c r="H546" s="34"/>
      <c r="I546" s="34"/>
      <c r="J546" s="34"/>
      <c r="K546" s="34"/>
      <c r="L546" s="34"/>
      <c r="M546" s="34"/>
      <c r="N546" s="34"/>
      <c r="O546" s="34"/>
      <c r="P546" s="34">
        <v>100</v>
      </c>
      <c r="Q546" s="34"/>
      <c r="R546" s="34"/>
      <c r="S546" s="34"/>
      <c r="T546" s="34"/>
      <c r="U546" s="34"/>
    </row>
    <row r="547" spans="1:23" ht="21" hidden="1">
      <c r="A547" s="64"/>
      <c r="B547" s="59"/>
      <c r="C547" s="59"/>
      <c r="D547" s="58"/>
      <c r="E547" s="12"/>
      <c r="F547" s="22">
        <f t="shared" si="7"/>
        <v>357.3</v>
      </c>
      <c r="G547" s="22">
        <f t="shared" si="5"/>
        <v>-357.3</v>
      </c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W547" s="1">
        <v>357.3</v>
      </c>
    </row>
    <row r="548" spans="1:23" ht="21" hidden="1">
      <c r="A548" s="64"/>
      <c r="B548" s="59"/>
      <c r="C548" s="59"/>
      <c r="D548" s="58"/>
      <c r="E548" s="12"/>
      <c r="F548" s="22">
        <f t="shared" si="7"/>
        <v>77</v>
      </c>
      <c r="G548" s="22">
        <f t="shared" si="5"/>
        <v>-77</v>
      </c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W548" s="1">
        <v>77</v>
      </c>
    </row>
    <row r="549" spans="2:21" ht="21" hidden="1">
      <c r="B549" s="59"/>
      <c r="C549" s="90"/>
      <c r="D549" s="60"/>
      <c r="E549" s="12"/>
      <c r="F549" s="22">
        <f t="shared" si="7"/>
        <v>0</v>
      </c>
      <c r="G549" s="22">
        <f t="shared" si="5"/>
        <v>0</v>
      </c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</row>
    <row r="550" spans="2:21" ht="21" hidden="1">
      <c r="B550" s="59"/>
      <c r="C550" s="90"/>
      <c r="D550" s="60"/>
      <c r="E550" s="12"/>
      <c r="F550" s="22">
        <f t="shared" si="7"/>
        <v>0</v>
      </c>
      <c r="G550" s="22">
        <f t="shared" si="5"/>
        <v>0</v>
      </c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</row>
    <row r="551" spans="2:21" ht="21" hidden="1">
      <c r="B551" s="59"/>
      <c r="C551" s="90"/>
      <c r="D551" s="60"/>
      <c r="E551" s="12"/>
      <c r="F551" s="22">
        <f t="shared" si="7"/>
        <v>0</v>
      </c>
      <c r="G551" s="22">
        <f t="shared" si="5"/>
        <v>0</v>
      </c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</row>
    <row r="552" spans="2:21" ht="21" hidden="1">
      <c r="B552" s="59"/>
      <c r="C552" s="90"/>
      <c r="D552" s="60"/>
      <c r="E552" s="12"/>
      <c r="F552" s="22">
        <f t="shared" si="7"/>
        <v>0</v>
      </c>
      <c r="G552" s="22">
        <f t="shared" si="5"/>
        <v>0</v>
      </c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</row>
    <row r="553" spans="2:21" ht="21" hidden="1">
      <c r="B553" s="59"/>
      <c r="C553" s="90"/>
      <c r="D553" s="60"/>
      <c r="E553" s="12"/>
      <c r="F553" s="22">
        <f t="shared" si="7"/>
        <v>0</v>
      </c>
      <c r="G553" s="22">
        <f t="shared" si="5"/>
        <v>0</v>
      </c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</row>
    <row r="554" spans="2:21" ht="21" hidden="1">
      <c r="B554" s="59"/>
      <c r="C554" s="90"/>
      <c r="D554" s="60"/>
      <c r="E554" s="12"/>
      <c r="F554" s="22">
        <f t="shared" si="7"/>
        <v>1293</v>
      </c>
      <c r="G554" s="22">
        <f t="shared" si="5"/>
        <v>-1293</v>
      </c>
      <c r="H554" s="34"/>
      <c r="I554" s="34"/>
      <c r="J554" s="34"/>
      <c r="K554" s="34"/>
      <c r="L554" s="34"/>
      <c r="M554" s="34"/>
      <c r="N554" s="34"/>
      <c r="O554" s="34"/>
      <c r="P554" s="34">
        <v>1293</v>
      </c>
      <c r="Q554" s="34"/>
      <c r="R554" s="34"/>
      <c r="S554" s="34"/>
      <c r="T554" s="34"/>
      <c r="U554" s="34"/>
    </row>
    <row r="555" spans="2:21" ht="21" hidden="1">
      <c r="B555" s="59"/>
      <c r="C555" s="90"/>
      <c r="D555" s="60"/>
      <c r="E555" s="11"/>
      <c r="F555" s="22">
        <f t="shared" si="7"/>
        <v>0</v>
      </c>
      <c r="G555" s="22">
        <f t="shared" si="5"/>
        <v>0</v>
      </c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</row>
    <row r="556" spans="2:21" ht="21" hidden="1">
      <c r="B556" s="59"/>
      <c r="C556" s="90"/>
      <c r="D556" s="61"/>
      <c r="E556" s="11"/>
      <c r="F556" s="22">
        <f t="shared" si="7"/>
        <v>0</v>
      </c>
      <c r="G556" s="22">
        <f t="shared" si="5"/>
        <v>0</v>
      </c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</row>
    <row r="557" spans="1:21" ht="21" hidden="1">
      <c r="A557" s="64"/>
      <c r="B557" s="59"/>
      <c r="C557" s="90"/>
      <c r="D557" s="60"/>
      <c r="E557" s="11"/>
      <c r="F557" s="22">
        <f t="shared" si="7"/>
        <v>0</v>
      </c>
      <c r="G557" s="22">
        <f t="shared" si="5"/>
        <v>0</v>
      </c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</row>
    <row r="558" spans="2:21" ht="21" hidden="1">
      <c r="B558" s="59"/>
      <c r="C558" s="90"/>
      <c r="D558" s="60"/>
      <c r="E558" s="11"/>
      <c r="F558" s="22">
        <f t="shared" si="7"/>
        <v>0</v>
      </c>
      <c r="G558" s="22">
        <f t="shared" si="5"/>
        <v>0</v>
      </c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</row>
    <row r="559" spans="2:21" ht="21" hidden="1">
      <c r="B559" s="59"/>
      <c r="C559" s="90"/>
      <c r="D559" s="60"/>
      <c r="E559" s="11"/>
      <c r="F559" s="22">
        <f t="shared" si="7"/>
        <v>0</v>
      </c>
      <c r="G559" s="22">
        <f t="shared" si="5"/>
        <v>0</v>
      </c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</row>
    <row r="560" spans="2:21" ht="21" hidden="1">
      <c r="B560" s="59"/>
      <c r="C560" s="90"/>
      <c r="D560" s="60"/>
      <c r="E560" s="11"/>
      <c r="F560" s="22">
        <f t="shared" si="7"/>
        <v>0</v>
      </c>
      <c r="G560" s="22">
        <f t="shared" si="5"/>
        <v>0</v>
      </c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</row>
    <row r="561" spans="1:23" ht="21" hidden="1">
      <c r="A561" s="64"/>
      <c r="B561" s="59"/>
      <c r="C561" s="90"/>
      <c r="D561" s="60"/>
      <c r="E561" s="11"/>
      <c r="F561" s="22">
        <f t="shared" si="7"/>
        <v>13.84</v>
      </c>
      <c r="G561" s="22">
        <f t="shared" si="5"/>
        <v>-13.84</v>
      </c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W561" s="1">
        <v>13.84</v>
      </c>
    </row>
    <row r="562" spans="1:23" ht="21" hidden="1">
      <c r="A562" s="64"/>
      <c r="B562" s="59"/>
      <c r="C562" s="90"/>
      <c r="D562" s="60"/>
      <c r="E562" s="11"/>
      <c r="F562" s="22">
        <f t="shared" si="7"/>
        <v>251.86</v>
      </c>
      <c r="G562" s="22">
        <f t="shared" si="5"/>
        <v>-251.86</v>
      </c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W562" s="1">
        <v>251.86</v>
      </c>
    </row>
    <row r="563" spans="2:21" ht="21">
      <c r="B563" s="117" t="s">
        <v>179</v>
      </c>
      <c r="C563" s="117" t="s">
        <v>179</v>
      </c>
      <c r="D563" s="118" t="s">
        <v>180</v>
      </c>
      <c r="E563" s="120">
        <f>E564+E565</f>
        <v>100665500</v>
      </c>
      <c r="F563" s="17">
        <f>SUM(F564:F565)</f>
        <v>1000</v>
      </c>
      <c r="G563" s="17">
        <f>SUM(G564:G565)</f>
        <v>100664500</v>
      </c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</row>
    <row r="564" spans="2:23" ht="21">
      <c r="B564" s="117" t="s">
        <v>179</v>
      </c>
      <c r="C564" s="117" t="s">
        <v>179</v>
      </c>
      <c r="D564" s="119" t="s">
        <v>181</v>
      </c>
      <c r="E564" s="121">
        <f>E16+E81+E106+E110+E174+E238+E513</f>
        <v>92773000</v>
      </c>
      <c r="F564" s="22">
        <f t="shared" si="7"/>
        <v>1000</v>
      </c>
      <c r="G564" s="22">
        <f t="shared" si="5"/>
        <v>92772000</v>
      </c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W564" s="1">
        <v>1000</v>
      </c>
    </row>
    <row r="565" spans="2:21" ht="21">
      <c r="B565" s="117" t="s">
        <v>179</v>
      </c>
      <c r="C565" s="117" t="s">
        <v>179</v>
      </c>
      <c r="D565" s="119" t="s">
        <v>182</v>
      </c>
      <c r="E565" s="121">
        <f>E517</f>
        <v>7892500</v>
      </c>
      <c r="F565" s="22">
        <f t="shared" si="7"/>
        <v>0</v>
      </c>
      <c r="G565" s="22">
        <f t="shared" si="5"/>
        <v>7892500</v>
      </c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</row>
    <row r="566" spans="2:21" ht="21" hidden="1">
      <c r="B566" s="56"/>
      <c r="C566" s="56"/>
      <c r="D566" s="8"/>
      <c r="E566" s="21"/>
      <c r="F566" s="21">
        <f>SUM(H566:BC566)</f>
        <v>0</v>
      </c>
      <c r="G566" s="21">
        <f aca="true" t="shared" si="8" ref="G566:G588">E566-F566</f>
        <v>0</v>
      </c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</row>
    <row r="567" spans="2:21" ht="21" hidden="1">
      <c r="B567" s="56"/>
      <c r="C567" s="56"/>
      <c r="D567" s="57"/>
      <c r="E567" s="25"/>
      <c r="F567" s="25">
        <f>SUM(F568)</f>
        <v>0</v>
      </c>
      <c r="G567" s="25">
        <f>SUM(G568)</f>
        <v>0</v>
      </c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</row>
    <row r="568" spans="2:21" ht="21" hidden="1">
      <c r="B568" s="56"/>
      <c r="C568" s="56"/>
      <c r="D568" s="8"/>
      <c r="E568" s="21"/>
      <c r="F568" s="21">
        <f>SUM(H568:BC568)</f>
        <v>0</v>
      </c>
      <c r="G568" s="21">
        <f t="shared" si="8"/>
        <v>0</v>
      </c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</row>
    <row r="569" spans="2:21" ht="21" hidden="1">
      <c r="B569" s="59"/>
      <c r="C569" s="59"/>
      <c r="D569" s="57"/>
      <c r="E569" s="25"/>
      <c r="F569" s="25">
        <f>SUM(F570:F571)</f>
        <v>0</v>
      </c>
      <c r="G569" s="25">
        <f>SUM(G570:G571)</f>
        <v>0</v>
      </c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</row>
    <row r="570" spans="2:21" ht="21" hidden="1">
      <c r="B570" s="56"/>
      <c r="C570" s="56"/>
      <c r="D570" s="8"/>
      <c r="E570" s="21"/>
      <c r="F570" s="21">
        <f>SUM(H570:BC570)</f>
        <v>0</v>
      </c>
      <c r="G570" s="21">
        <f t="shared" si="8"/>
        <v>0</v>
      </c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</row>
    <row r="571" spans="2:21" ht="21" hidden="1">
      <c r="B571" s="56"/>
      <c r="C571" s="56"/>
      <c r="D571" s="8"/>
      <c r="E571" s="21"/>
      <c r="F571" s="21">
        <f>SUM(H571:BC571)</f>
        <v>0</v>
      </c>
      <c r="G571" s="21">
        <f t="shared" si="8"/>
        <v>0</v>
      </c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</row>
    <row r="572" spans="2:21" ht="21" hidden="1">
      <c r="B572" s="59"/>
      <c r="C572" s="59"/>
      <c r="D572" s="57"/>
      <c r="E572" s="25"/>
      <c r="F572" s="25">
        <f>SUM(F573)</f>
        <v>150</v>
      </c>
      <c r="G572" s="25">
        <f>SUM(G573)</f>
        <v>-150</v>
      </c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</row>
    <row r="573" spans="2:21" ht="21" hidden="1">
      <c r="B573" s="56"/>
      <c r="C573" s="56"/>
      <c r="D573" s="8"/>
      <c r="E573" s="21"/>
      <c r="F573" s="21">
        <f>SUM(H573:BC573)</f>
        <v>150</v>
      </c>
      <c r="G573" s="21">
        <f t="shared" si="8"/>
        <v>-150</v>
      </c>
      <c r="H573" s="35"/>
      <c r="I573" s="35"/>
      <c r="J573" s="35"/>
      <c r="K573" s="35"/>
      <c r="L573" s="35"/>
      <c r="M573" s="35"/>
      <c r="N573" s="35"/>
      <c r="O573" s="35"/>
      <c r="P573" s="35"/>
      <c r="Q573" s="35">
        <v>150</v>
      </c>
      <c r="R573" s="35"/>
      <c r="S573" s="35"/>
      <c r="T573" s="35"/>
      <c r="U573" s="35"/>
    </row>
    <row r="574" spans="2:21" ht="21" hidden="1">
      <c r="B574" s="59"/>
      <c r="C574" s="59"/>
      <c r="D574" s="57"/>
      <c r="E574" s="25"/>
      <c r="F574" s="25">
        <f>SUM(F575)</f>
        <v>60</v>
      </c>
      <c r="G574" s="25">
        <f>SUM(G575)</f>
        <v>-60</v>
      </c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</row>
    <row r="575" spans="2:21" ht="21" hidden="1">
      <c r="B575" s="56"/>
      <c r="C575" s="56"/>
      <c r="D575" s="8"/>
      <c r="E575" s="21"/>
      <c r="F575" s="21">
        <f>SUM(H575:BC575)</f>
        <v>60</v>
      </c>
      <c r="G575" s="21">
        <f t="shared" si="8"/>
        <v>-60</v>
      </c>
      <c r="H575" s="35"/>
      <c r="I575" s="35"/>
      <c r="J575" s="35"/>
      <c r="K575" s="35"/>
      <c r="L575" s="35"/>
      <c r="M575" s="35"/>
      <c r="N575" s="35"/>
      <c r="O575" s="35">
        <v>60</v>
      </c>
      <c r="P575" s="35"/>
      <c r="Q575" s="35"/>
      <c r="R575" s="35"/>
      <c r="S575" s="35"/>
      <c r="T575" s="35"/>
      <c r="U575" s="35"/>
    </row>
    <row r="576" spans="2:21" ht="21" hidden="1">
      <c r="B576" s="59"/>
      <c r="C576" s="59"/>
      <c r="D576" s="57"/>
      <c r="E576" s="25"/>
      <c r="F576" s="25">
        <f>SUM(F577)</f>
        <v>300</v>
      </c>
      <c r="G576" s="25">
        <f>SUM(G577)</f>
        <v>-300</v>
      </c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</row>
    <row r="577" spans="2:24" ht="21" hidden="1">
      <c r="B577" s="56"/>
      <c r="C577" s="56"/>
      <c r="D577" s="8"/>
      <c r="E577" s="21"/>
      <c r="F577" s="21">
        <f>SUM(H577:BC577)</f>
        <v>300</v>
      </c>
      <c r="G577" s="21">
        <f t="shared" si="8"/>
        <v>-300</v>
      </c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X577" s="1">
        <v>300</v>
      </c>
    </row>
    <row r="578" spans="2:21" ht="21" hidden="1">
      <c r="B578" s="56"/>
      <c r="C578" s="56"/>
      <c r="D578" s="57"/>
      <c r="E578" s="25"/>
      <c r="F578" s="25">
        <f>SUM(F579)</f>
        <v>0</v>
      </c>
      <c r="G578" s="25">
        <f>SUM(G579)</f>
        <v>0</v>
      </c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</row>
    <row r="579" spans="2:21" ht="21" hidden="1">
      <c r="B579" s="56"/>
      <c r="C579" s="56"/>
      <c r="D579" s="8"/>
      <c r="E579" s="21"/>
      <c r="F579" s="21">
        <f>SUM(H579:BC579)</f>
        <v>0</v>
      </c>
      <c r="G579" s="21">
        <f t="shared" si="8"/>
        <v>0</v>
      </c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</row>
    <row r="580" spans="2:21" ht="21" hidden="1">
      <c r="B580" s="59"/>
      <c r="C580" s="59"/>
      <c r="D580" s="57"/>
      <c r="E580" s="25"/>
      <c r="F580" s="25">
        <f>SUM(F581)</f>
        <v>0</v>
      </c>
      <c r="G580" s="25">
        <f>SUM(G581)</f>
        <v>0</v>
      </c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</row>
    <row r="581" spans="2:21" ht="21" hidden="1">
      <c r="B581" s="56"/>
      <c r="C581" s="56"/>
      <c r="D581" s="8"/>
      <c r="E581" s="21"/>
      <c r="F581" s="21">
        <f>SUM(H581:BC581)</f>
        <v>0</v>
      </c>
      <c r="G581" s="21">
        <f t="shared" si="8"/>
        <v>0</v>
      </c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</row>
    <row r="582" spans="2:21" ht="21" hidden="1">
      <c r="B582" s="59"/>
      <c r="C582" s="59"/>
      <c r="D582" s="55"/>
      <c r="E582" s="25"/>
      <c r="F582" s="25">
        <f>SUM(F583:F584)</f>
        <v>199</v>
      </c>
      <c r="G582" s="25">
        <f>SUM(G583:G584)</f>
        <v>-199</v>
      </c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</row>
    <row r="583" spans="2:23" ht="21" hidden="1">
      <c r="B583" s="56"/>
      <c r="C583" s="56"/>
      <c r="D583" s="58"/>
      <c r="E583" s="21"/>
      <c r="F583" s="21">
        <f>SUM(H583:BC583)</f>
        <v>150</v>
      </c>
      <c r="G583" s="21">
        <f t="shared" si="8"/>
        <v>-150</v>
      </c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W583" s="1">
        <v>150</v>
      </c>
    </row>
    <row r="584" spans="2:23" ht="21" hidden="1">
      <c r="B584" s="56"/>
      <c r="C584" s="56"/>
      <c r="D584" s="8"/>
      <c r="E584" s="21"/>
      <c r="F584" s="21">
        <f>SUM(H584:BC584)</f>
        <v>49</v>
      </c>
      <c r="G584" s="21">
        <f t="shared" si="8"/>
        <v>-49</v>
      </c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W584" s="1">
        <v>49</v>
      </c>
    </row>
    <row r="585" spans="2:21" ht="21" hidden="1">
      <c r="B585" s="56"/>
      <c r="C585" s="56"/>
      <c r="D585" s="57"/>
      <c r="E585" s="25"/>
      <c r="F585" s="25">
        <f>SUM(F586:F588)</f>
        <v>0</v>
      </c>
      <c r="G585" s="25">
        <f>SUM(G586:G588)</f>
        <v>0</v>
      </c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</row>
    <row r="586" spans="2:21" ht="21" hidden="1">
      <c r="B586" s="56"/>
      <c r="C586" s="56"/>
      <c r="D586" s="8"/>
      <c r="E586" s="21"/>
      <c r="F586" s="21">
        <f>SUM(H586:BC586)</f>
        <v>0</v>
      </c>
      <c r="G586" s="21">
        <f t="shared" si="8"/>
        <v>0</v>
      </c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</row>
    <row r="587" spans="2:21" ht="21" hidden="1">
      <c r="B587" s="56"/>
      <c r="C587" s="56"/>
      <c r="D587" s="8"/>
      <c r="E587" s="21"/>
      <c r="F587" s="21">
        <f>SUM(H587:BC587)</f>
        <v>0</v>
      </c>
      <c r="G587" s="21">
        <f t="shared" si="8"/>
        <v>0</v>
      </c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</row>
    <row r="588" spans="2:21" ht="21" hidden="1">
      <c r="B588" s="56"/>
      <c r="C588" s="56"/>
      <c r="D588" s="8"/>
      <c r="E588" s="21"/>
      <c r="F588" s="21">
        <f>SUM(H588:BC588)</f>
        <v>0</v>
      </c>
      <c r="G588" s="21">
        <f t="shared" si="8"/>
        <v>0</v>
      </c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</row>
    <row r="590" spans="3:6" ht="17.25">
      <c r="C590" s="144" t="s">
        <v>205</v>
      </c>
      <c r="D590" s="145"/>
      <c r="E590" s="144" t="s">
        <v>206</v>
      </c>
      <c r="F590" s="145"/>
    </row>
  </sheetData>
  <sheetProtection/>
  <mergeCells count="16">
    <mergeCell ref="D1:E1"/>
    <mergeCell ref="D2:E2"/>
    <mergeCell ref="D3:E3"/>
    <mergeCell ref="D5:E5"/>
    <mergeCell ref="F8:G8"/>
    <mergeCell ref="B9:G9"/>
    <mergeCell ref="C590:D590"/>
    <mergeCell ref="E590:F590"/>
    <mergeCell ref="C12:C13"/>
    <mergeCell ref="D10:G10"/>
    <mergeCell ref="B12:B13"/>
    <mergeCell ref="D12:D13"/>
    <mergeCell ref="E12:E13"/>
    <mergeCell ref="F12:F13"/>
    <mergeCell ref="G12:G13"/>
    <mergeCell ref="C11:G11"/>
  </mergeCells>
  <printOptions/>
  <pageMargins left="1.1811023622047245" right="0.3937007874015748" top="0.5905511811023623" bottom="0.5905511811023623" header="0.1968503937007874" footer="0.1968503937007874"/>
  <pageSetup fitToHeight="1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K7501</dc:creator>
  <cp:keywords/>
  <dc:description/>
  <cp:lastModifiedBy>K-7372</cp:lastModifiedBy>
  <cp:lastPrinted>2020-12-08T11:17:06Z</cp:lastPrinted>
  <dcterms:created xsi:type="dcterms:W3CDTF">2017-02-20T16:57:48Z</dcterms:created>
  <dcterms:modified xsi:type="dcterms:W3CDTF">2020-12-08T11:53:40Z</dcterms:modified>
  <cp:category/>
  <cp:version/>
  <cp:contentType/>
  <cp:contentStatus/>
</cp:coreProperties>
</file>