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листопад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<sst xmlns="http://schemas.openxmlformats.org/spreadsheetml/2006/main" count="51" uniqueCount="35">
  <si>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</si>
  <si>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</si>
  <si>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</si>
  <si>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</si>
  <si>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</si>
  <si>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</si>
  <si>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</si>
  <si>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</si>
  <si>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</si>
  <si>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</si>
  <si>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</si>
  <si>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</si>
  <si>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</si>
  <si>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</si>
  <si>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</si>
  <si>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</si>
  <si>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</si>
  <si>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</si>
  <si>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</si>
  <si>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</si>
  <si>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</si>
  <si>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</si>
  <si>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</si>
  <si>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</si>
  <si>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</si>
  <si>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</si>
  <si>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</si>
  <si>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</si>
  <si>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</si>
  <si>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</si>
  <si>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</si>
  <si>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</si>
  <si>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</si>
  <si>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</si>
  <si>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листопад   2022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</si>
</sst>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9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9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9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view="pageBreakPreview" zoomScale="80" zoomScaleSheetLayoutView="80" zoomScalePageLayoutView="0" workbookViewId="0" topLeftCell="A1">
      <selection activeCell="U16" sqref="U16"/>
    </sheetView>
  </sheetViews>
  <sheetFormatPr defaultColWidth="9.00390625" defaultRowHeight="12.75" customHeight="1"/>
  <cols>
    <col min="1" max="2" width="4.25390625" style="0" customWidth="1"/>
    <col min="3" max="3" width="15.625" style="0" customWidth="1"/>
    <col min="4" max="4" width="20.875" style="0" customWidth="1"/>
    <col min="5" max="5" width="9.87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0.375" style="0" customWidth="1"/>
    <col min="15" max="15" width="10.00390625" style="0" customWidth="1"/>
    <col min="16" max="16" width="13.25390625" style="0" customWidth="1"/>
    <col min="17" max="17" width="12.25390625" style="0" customWidth="1"/>
    <col min="18" max="18" width="10.00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/>
    </row>
    <row r="2" ht="9" customHeight="1">
      <c r="T2" s="40"/>
    </row>
    <row r="3" ht="18" customHeight="1" hidden="1">
      <c r="T3" s="40"/>
    </row>
    <row r="4" ht="12.75" customHeight="1">
      <c r="T4" s="40"/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24</v>
      </c>
      <c r="B6" s="37"/>
      <c r="C6" s="38"/>
      <c r="D6" s="38"/>
      <c r="E6" s="31"/>
      <c r="F6" s="31"/>
      <c r="G6" s="29"/>
    </row>
    <row r="7" spans="1:6" ht="12.75" customHeight="1">
      <c r="A7" s="41" t="s">
        <v>30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9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34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55.5" customHeight="1">
      <c r="A13" s="10" t="s">
        <v>0</v>
      </c>
      <c r="B13" s="14" t="s">
        <v>8</v>
      </c>
      <c r="C13" s="11" t="s">
        <v>4</v>
      </c>
      <c r="D13" s="13" t="s">
        <v>7</v>
      </c>
      <c r="E13" s="12" t="s">
        <v>5</v>
      </c>
      <c r="F13" s="12" t="s">
        <v>25</v>
      </c>
      <c r="G13" s="12" t="s">
        <v>26</v>
      </c>
      <c r="H13" s="12" t="s">
        <v>27</v>
      </c>
      <c r="I13" s="12" t="s">
        <v>28</v>
      </c>
      <c r="J13" s="12" t="s">
        <v>14</v>
      </c>
      <c r="K13" s="12" t="s">
        <v>15</v>
      </c>
      <c r="L13" s="12" t="s">
        <v>16</v>
      </c>
      <c r="M13" s="12" t="s">
        <v>17</v>
      </c>
      <c r="N13" s="12" t="s">
        <v>18</v>
      </c>
      <c r="O13" s="12" t="s">
        <v>19</v>
      </c>
      <c r="P13" s="12"/>
      <c r="Q13" s="12" t="s">
        <v>20</v>
      </c>
      <c r="R13" s="12" t="s">
        <v>3</v>
      </c>
      <c r="S13" s="12" t="s">
        <v>21</v>
      </c>
      <c r="T13" s="12" t="s">
        <v>22</v>
      </c>
      <c r="U13" s="12" t="s">
        <v>29</v>
      </c>
      <c r="V13" s="12" t="s">
        <v>23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6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34</v>
      </c>
      <c r="C16" s="22" t="s">
        <v>11</v>
      </c>
      <c r="D16" s="25" t="s">
        <v>31</v>
      </c>
      <c r="E16" s="26">
        <v>22</v>
      </c>
      <c r="F16" s="23">
        <v>12800</v>
      </c>
      <c r="G16" s="23">
        <v>500</v>
      </c>
      <c r="H16" s="23">
        <v>768</v>
      </c>
      <c r="I16" s="23">
        <v>1280</v>
      </c>
      <c r="J16" s="23">
        <v>20480</v>
      </c>
      <c r="K16" s="23">
        <v>525.2</v>
      </c>
      <c r="L16" s="23">
        <v>3840</v>
      </c>
      <c r="M16" s="23">
        <v>0</v>
      </c>
      <c r="N16" s="23">
        <v>0</v>
      </c>
      <c r="O16" s="23"/>
      <c r="P16" s="23">
        <v>0</v>
      </c>
      <c r="Q16" s="23">
        <f>SUM(F16:P16)</f>
        <v>40193.2</v>
      </c>
      <c r="R16" s="23">
        <v>7234.78</v>
      </c>
      <c r="S16" s="23">
        <v>602.9</v>
      </c>
      <c r="T16" s="23">
        <v>401.93</v>
      </c>
      <c r="U16" s="23">
        <v>7500</v>
      </c>
      <c r="V16" s="23">
        <f>T16+S16+R16+U16</f>
        <v>15739.61</v>
      </c>
      <c r="W16" s="23">
        <f>Q16-V16</f>
        <v>24453.589999999997</v>
      </c>
    </row>
    <row r="17" spans="1:23" s="24" customFormat="1" ht="124.5" customHeight="1">
      <c r="A17" s="21">
        <v>2</v>
      </c>
      <c r="B17" s="28">
        <v>11</v>
      </c>
      <c r="C17" s="22" t="s">
        <v>12</v>
      </c>
      <c r="D17" s="25" t="s">
        <v>32</v>
      </c>
      <c r="E17" s="26">
        <v>16</v>
      </c>
      <c r="F17" s="23">
        <v>8218.18</v>
      </c>
      <c r="G17" s="23">
        <v>363.64</v>
      </c>
      <c r="H17" s="23">
        <v>2712</v>
      </c>
      <c r="I17" s="23"/>
      <c r="J17" s="23">
        <v>4109.09</v>
      </c>
      <c r="K17" s="23">
        <v>381.96</v>
      </c>
      <c r="L17" s="23">
        <v>2465.45</v>
      </c>
      <c r="M17" s="23"/>
      <c r="N17" s="23"/>
      <c r="O17" s="23">
        <v>1635.82</v>
      </c>
      <c r="P17" s="23"/>
      <c r="Q17" s="23">
        <f>SUM(F17:P17)</f>
        <v>19886.14</v>
      </c>
      <c r="R17" s="23">
        <v>3579.51</v>
      </c>
      <c r="S17" s="23">
        <v>298.3</v>
      </c>
      <c r="T17" s="23">
        <v>198.86</v>
      </c>
      <c r="U17" s="23">
        <v>7500</v>
      </c>
      <c r="V17" s="23">
        <f>U17+T17+S17+R17</f>
        <v>11576.67</v>
      </c>
      <c r="W17" s="23">
        <f>Q17-V17</f>
        <v>8309.47</v>
      </c>
    </row>
    <row r="18" spans="1:23" s="24" customFormat="1" ht="159.75" customHeight="1" thickBot="1">
      <c r="A18" s="21">
        <v>3</v>
      </c>
      <c r="B18" s="28">
        <v>21</v>
      </c>
      <c r="C18" s="22" t="s">
        <v>13</v>
      </c>
      <c r="D18" s="25" t="s">
        <v>33</v>
      </c>
      <c r="E18" s="26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f>SUM(F18:P18)</f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f>Q18-V18</f>
        <v>0</v>
      </c>
    </row>
    <row r="19" spans="1:24" ht="55.5" customHeight="1" thickBot="1">
      <c r="A19" s="33"/>
      <c r="B19" s="34"/>
      <c r="C19" s="43" t="s">
        <v>10</v>
      </c>
      <c r="D19" s="44"/>
      <c r="E19" s="35"/>
      <c r="F19" s="36">
        <f>SUM(F16:F18)</f>
        <v>21018.18</v>
      </c>
      <c r="G19" s="36">
        <f aca="true" t="shared" si="0" ref="G19:W19">SUM(G16:G18)</f>
        <v>863.64</v>
      </c>
      <c r="H19" s="36">
        <f t="shared" si="0"/>
        <v>3480</v>
      </c>
      <c r="I19" s="36">
        <f t="shared" si="0"/>
        <v>1280</v>
      </c>
      <c r="J19" s="36">
        <f t="shared" si="0"/>
        <v>24589.09</v>
      </c>
      <c r="K19" s="36">
        <f>SUM(K16:K18)</f>
        <v>907.1600000000001</v>
      </c>
      <c r="L19" s="36">
        <f>SUM(L16:L18)</f>
        <v>6305.45</v>
      </c>
      <c r="M19" s="36">
        <f t="shared" si="0"/>
        <v>0</v>
      </c>
      <c r="N19" s="36">
        <f t="shared" si="0"/>
        <v>0</v>
      </c>
      <c r="O19" s="36">
        <f t="shared" si="0"/>
        <v>1635.82</v>
      </c>
      <c r="P19" s="36">
        <f t="shared" si="0"/>
        <v>0</v>
      </c>
      <c r="Q19" s="36">
        <f t="shared" si="0"/>
        <v>60079.34</v>
      </c>
      <c r="R19" s="36">
        <f t="shared" si="0"/>
        <v>10814.29</v>
      </c>
      <c r="S19" s="36">
        <f t="shared" si="0"/>
        <v>901.2</v>
      </c>
      <c r="T19" s="36">
        <f t="shared" si="0"/>
        <v>600.79</v>
      </c>
      <c r="U19" s="36">
        <f t="shared" si="0"/>
        <v>15000</v>
      </c>
      <c r="V19" s="36">
        <f t="shared" si="0"/>
        <v>27316.28</v>
      </c>
      <c r="W19" s="36">
        <f t="shared" si="0"/>
        <v>32763.059999999998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byx</cp:lastModifiedBy>
  <cp:lastPrinted>2022-01-13T14:21:05Z</cp:lastPrinted>
  <dcterms:created xsi:type="dcterms:W3CDTF">2003-05-15T10:58:21Z</dcterms:created>
  <dcterms:modified xsi:type="dcterms:W3CDTF">2022-12-26T07:26:47Z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